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desol\"/>
    </mc:Choice>
  </mc:AlternateContent>
  <bookViews>
    <workbookView xWindow="0" yWindow="0" windowWidth="0" windowHeight="0"/>
  </bookViews>
  <sheets>
    <sheet name="cuarto TRIM nov-dic " sheetId="6" r:id="rId1"/>
  </sheets>
  <definedNames>
    <definedName name="_xlnm.Print_Titles" localSheetId="0">'cuarto TRIM nov-dic '!$1:$7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3" i="6" l="1"/>
  <c r="K95" i="6"/>
  <c r="H95" i="6"/>
  <c r="K83" i="6"/>
  <c r="I83" i="6"/>
  <c r="H83" i="6"/>
  <c r="K72" i="6"/>
  <c r="H72" i="6"/>
  <c r="L57" i="6"/>
  <c r="K57" i="6"/>
  <c r="I57" i="6"/>
  <c r="H57" i="6"/>
  <c r="L40" i="6"/>
  <c r="K40" i="6"/>
  <c r="H40" i="6"/>
  <c r="L32" i="6"/>
  <c r="K32" i="6"/>
  <c r="I32" i="6"/>
  <c r="H32" i="6"/>
  <c r="J47" i="6"/>
  <c r="J49" i="6"/>
  <c r="J28" i="6"/>
  <c r="J27" i="6"/>
  <c r="J91" i="6"/>
  <c r="J88" i="6"/>
  <c r="J87" i="6"/>
  <c r="J55" i="6"/>
  <c r="J92" i="6"/>
  <c r="J81" i="6"/>
  <c r="J80" i="6"/>
  <c r="J70" i="6"/>
  <c r="J67" i="6"/>
  <c r="J39" i="6"/>
  <c r="J37" i="6"/>
  <c r="J83" i="6" l="1"/>
  <c r="J95" i="6"/>
  <c r="J65" i="6"/>
  <c r="J72" i="6" s="1"/>
  <c r="J30" i="6"/>
  <c r="J29" i="6"/>
  <c r="J36" i="6"/>
  <c r="J40" i="6" s="1"/>
  <c r="J51" i="6"/>
  <c r="J57" i="6" s="1"/>
  <c r="J26" i="6" l="1"/>
  <c r="J14" i="6"/>
  <c r="J25" i="6"/>
  <c r="K11" i="6"/>
  <c r="J11" i="6" s="1"/>
  <c r="K9" i="6"/>
  <c r="J9" i="6" l="1"/>
  <c r="J18" i="6" s="1"/>
  <c r="J20" i="6" s="1"/>
  <c r="J33" i="6" s="1"/>
  <c r="K18" i="6"/>
  <c r="J32" i="6"/>
  <c r="G91" i="6"/>
  <c r="G88" i="6"/>
  <c r="G87" i="6"/>
  <c r="G81" i="6"/>
  <c r="G83" i="6" s="1"/>
  <c r="G65" i="6"/>
  <c r="G72" i="6" s="1"/>
  <c r="G55" i="6"/>
  <c r="G51" i="6"/>
  <c r="G49" i="6"/>
  <c r="G47" i="6"/>
  <c r="G39" i="6"/>
  <c r="G37" i="6"/>
  <c r="G36" i="6"/>
  <c r="G30" i="6"/>
  <c r="G28" i="6"/>
  <c r="G27" i="6"/>
  <c r="G26" i="6"/>
  <c r="G25" i="6"/>
  <c r="L18" i="6"/>
  <c r="L20" i="6" s="1"/>
  <c r="L33" i="6" s="1"/>
  <c r="L34" i="6" s="1"/>
  <c r="K20" i="6"/>
  <c r="K33" i="6" s="1"/>
  <c r="K34" i="6" s="1"/>
  <c r="I18" i="6"/>
  <c r="I20" i="6" s="1"/>
  <c r="I33" i="6" s="1"/>
  <c r="I34" i="6" s="1"/>
  <c r="H18" i="6"/>
  <c r="G14" i="6"/>
  <c r="G11" i="6"/>
  <c r="G9" i="6"/>
  <c r="G40" i="6" l="1"/>
  <c r="G95" i="6"/>
  <c r="H20" i="6"/>
  <c r="H33" i="6" s="1"/>
  <c r="H34" i="6" s="1"/>
  <c r="H41" i="6" s="1"/>
  <c r="H42" i="6" s="1"/>
  <c r="G18" i="6"/>
  <c r="G20" i="6" s="1"/>
  <c r="G33" i="6" s="1"/>
  <c r="G32" i="6"/>
  <c r="G57" i="6"/>
  <c r="J34" i="6"/>
  <c r="J41" i="6" s="1"/>
  <c r="J42" i="6" s="1"/>
  <c r="I41" i="6"/>
  <c r="K41" i="6"/>
  <c r="K42" i="6" s="1"/>
  <c r="L41" i="6"/>
  <c r="L42" i="6" s="1"/>
  <c r="G34" i="6" l="1"/>
  <c r="G41" i="6" s="1"/>
  <c r="G42" i="6" s="1"/>
  <c r="G58" i="6" l="1"/>
  <c r="G59" i="6" s="1"/>
  <c r="G73" i="6" s="1"/>
  <c r="H58" i="6"/>
  <c r="H59" i="6" s="1"/>
  <c r="I42" i="6"/>
  <c r="I58" i="6" s="1"/>
  <c r="I59" i="6" s="1"/>
  <c r="J58" i="6"/>
  <c r="J59" i="6" s="1"/>
  <c r="K58" i="6"/>
  <c r="K59" i="6" s="1"/>
  <c r="L58" i="6"/>
  <c r="L59" i="6" s="1"/>
  <c r="G74" i="6" l="1"/>
  <c r="G84" i="6" s="1"/>
  <c r="G85" i="6" s="1"/>
  <c r="G96" i="6" s="1"/>
  <c r="G97" i="6" s="1"/>
  <c r="H73" i="6" l="1"/>
  <c r="H74" i="6" s="1"/>
  <c r="H84" i="6" s="1"/>
  <c r="H85" i="6" s="1"/>
  <c r="H96" i="6" l="1"/>
  <c r="H97" i="6" s="1"/>
  <c r="I73" i="6" l="1"/>
  <c r="I74" i="6" s="1"/>
  <c r="I84" i="6" s="1"/>
  <c r="I85" i="6" s="1"/>
  <c r="I96" i="6" l="1"/>
  <c r="I97" i="6" l="1"/>
  <c r="J73" i="6"/>
  <c r="J74" i="6" l="1"/>
  <c r="J84" i="6" s="1"/>
  <c r="J85" i="6" s="1"/>
  <c r="J96" i="6" s="1"/>
  <c r="J97" i="6" s="1"/>
  <c r="K73" i="6" l="1"/>
  <c r="K74" i="6" l="1"/>
  <c r="K84" i="6" s="1"/>
  <c r="K85" i="6" s="1"/>
  <c r="K96" i="6" s="1"/>
  <c r="K97" i="6" s="1"/>
  <c r="L73" i="6"/>
  <c r="L74" i="6" s="1"/>
  <c r="L84" i="6" s="1"/>
  <c r="L85" i="6" s="1"/>
  <c r="L96" i="6" l="1"/>
  <c r="L97" i="6" s="1"/>
</calcChain>
</file>

<file path=xl/sharedStrings.xml><?xml version="1.0" encoding="utf-8"?>
<sst xmlns="http://schemas.openxmlformats.org/spreadsheetml/2006/main" count="188" uniqueCount="99">
  <si>
    <t>MUNICIPIO DE SALVADOR ALVARADO</t>
  </si>
  <si>
    <t>RAMO 33,   FONDO DE APORTACIONES PARA LA INFRAESTRUCTURA SOCIAL MUNICIPAL</t>
  </si>
  <si>
    <t>Monto aprobado FAIS 2017      $ 15´191,928.14</t>
  </si>
  <si>
    <t>No.</t>
  </si>
  <si>
    <t>DESCRIPCION DE LA OBRA</t>
  </si>
  <si>
    <t>TIPO DE PROYECTO</t>
  </si>
  <si>
    <t xml:space="preserve">MOD. DE EJECUCION </t>
  </si>
  <si>
    <t>AVANCE</t>
  </si>
  <si>
    <t xml:space="preserve">INVERSION AUTORIZADA </t>
  </si>
  <si>
    <t>INVERSION  EJERCIDA</t>
  </si>
  <si>
    <t>UNIDAD DE MEDIDA</t>
  </si>
  <si>
    <t>META</t>
  </si>
  <si>
    <t>BENEFICIARIOS</t>
  </si>
  <si>
    <t>FISICO %</t>
  </si>
  <si>
    <t>FINACIERO %</t>
  </si>
  <si>
    <t xml:space="preserve">ESTATAL </t>
  </si>
  <si>
    <t>MUNICIPAL               ( FAIS )</t>
  </si>
  <si>
    <t>TOTAL</t>
  </si>
  <si>
    <t>ING. CARLO MARIO ORTIZ SANCHEZ</t>
  </si>
  <si>
    <t>PRESIDENTE MUNICIPAL</t>
  </si>
  <si>
    <t>R</t>
  </si>
  <si>
    <t>M.L.</t>
  </si>
  <si>
    <t>SUBTOTAL</t>
  </si>
  <si>
    <t>SUMA</t>
  </si>
  <si>
    <t>A</t>
  </si>
  <si>
    <t>006ALCP17</t>
  </si>
  <si>
    <t xml:space="preserve">CONSTRUCCION DE TECHUMBRE METALICA DE 14.46 X 25.40 MTS. EN CENTRO DE ATENCION MULTIPLE # 32 (C.A.M.). </t>
  </si>
  <si>
    <t>C</t>
  </si>
  <si>
    <t>007ALCP17</t>
  </si>
  <si>
    <t>CONSTRUCCION DE TECHUMBRE METALICA DE 10.84 X 15.30 MTS. EN JARDIN DE NIÑOS , FRACCIONAMIENTO VALLE BONITO.</t>
  </si>
  <si>
    <t>MTS.</t>
  </si>
  <si>
    <t>008ALCP17</t>
  </si>
  <si>
    <t>CONSTRUCCION DE UNA SUBESTACION ELECTRICA TRIFASICA EN ESCUELA PRIMARIA GABRIEL LEYVA SOLANO, VILLA BENITO JUAREZ.</t>
  </si>
  <si>
    <t> subestación</t>
  </si>
  <si>
    <t>1 </t>
  </si>
  <si>
    <t>009ALCP17</t>
  </si>
  <si>
    <t>2% DESARROLLO INSTITUCIONAL (PRODIM, ACONDICIONAMIENTO DE ESPACIO FISICO).</t>
  </si>
  <si>
    <t>010ALCP17</t>
  </si>
  <si>
    <t>GASTOS INDIRECTOS (REPARACION Y MANTENIMIENTO DE EQUIPO DE TRANSPORTE).</t>
  </si>
  <si>
    <t>011ALPR17</t>
  </si>
  <si>
    <t xml:space="preserve">REHABILITACION DE RED DE AGUA POTABLE EN EL POBLADO GABRIEL LEYVA VELAZQUEZ "LA ESCALERA" </t>
  </si>
  <si>
    <t>CONV</t>
  </si>
  <si>
    <t>012ALPR17</t>
  </si>
  <si>
    <t>INTERCONEXION DE LINEA DE CONDUCCION DE 6" DE DIAMETRO EN EL POBLADO RODOLFO SANCHEZ TABOADA (LAGUNITAS).</t>
  </si>
  <si>
    <t>013ALCP17</t>
  </si>
  <si>
    <t>AMPLIACION DE RED ELECTRICA ENTRE CALLE LAGUNAS Y DEL TORO EN COL. LOS ANGELES</t>
  </si>
  <si>
    <t>ML</t>
  </si>
  <si>
    <t>014ALCP17</t>
  </si>
  <si>
    <t>AMPLIACION DE RED ELECTRICA ATRÁS DE CUARTEL COL. MILITAR. (2 transformadores TR50KVA)</t>
  </si>
  <si>
    <t>TRANSF</t>
  </si>
  <si>
    <t>016ALCP17</t>
  </si>
  <si>
    <t>AMPLIACION DE RED ELECTRICA POR LA CALLE GUSTAVO FELIX LEON, COLONIA SAN PEDRO.</t>
  </si>
  <si>
    <t>018ALCP17</t>
  </si>
  <si>
    <t>ACCION</t>
  </si>
  <si>
    <t>019ALPR17</t>
  </si>
  <si>
    <t>020ALCP17</t>
  </si>
  <si>
    <t>021ALPR17</t>
  </si>
  <si>
    <t>022ALCP17</t>
  </si>
  <si>
    <t>AMPLIACION DE RED ELECTRICA EN AVENIDA SAN JOSE EN AMPLIACION FRACCIONAMIENTO  LOS ANGELES</t>
  </si>
  <si>
    <t>M2</t>
  </si>
  <si>
    <t>027ALPR17</t>
  </si>
  <si>
    <t xml:space="preserve">CONSTRUCCION DE PUENTE VEHICULAR SOBRE EL ARROYO DE LA LOCALIDAD DE TULTITA </t>
  </si>
  <si>
    <t>028ALCP17</t>
  </si>
  <si>
    <t>029ALPR17</t>
  </si>
  <si>
    <t>030ALPR17</t>
  </si>
  <si>
    <t>031ALPR17</t>
  </si>
  <si>
    <t>CONSTRUCCION DE 54 ACCIONES DE  TECHO FIRME,  EN 5 COMUNIDADES (ALAMO DE LOS MONTOYA, CARRICITOS, GUSTAVO DIAZ ORDAZ, EL TABALLAL Y TORO MANCHADO).</t>
  </si>
  <si>
    <t>CONSTRUCCION DE 44 ACCIONES DE TECHO FIRME,  EN 7 COMUNIDADES (CRUZ BLANCA, LA ESCALERA, LAGUNITAS, LAS GOLONDRINAS, LUCIO BLANCO, CAMPO PENJAMO Y YACOCHITO).</t>
  </si>
  <si>
    <t>CONSTRUCCION DE 55 ACCIONES DE TECHO FIRME, EN 9 COMUNIDADES (TRES PALMAS, 15 DE SEPTIEMBRE, 20 DE NOVIEMBRE, 27 DE NOVIEMBRE, CIENEGA DE CASAL, LOS CHINOS, EL GUAYACAN, LAS CABEZAS Y SAN MARTIN).</t>
  </si>
  <si>
    <t xml:space="preserve">CONSTRUCCION DE 40 ACCIONES DE TECHOS FIRMES EN 24 COMUNIDADES (15 DE SEPTIEMBRE, CRUZ BLANCA, EL DESCANSO, EL GUAYACAN, EL SALITRE, CIENEGA DE CASAL, LAS CABEZAS, LAS GOLONDRINAS, LAGUNITAS, LOS CHINOS, LUCIO BLANCO, CAMPO PENJAMO, SAN MARTIN Y TAMAZULA, TULTITA...). </t>
  </si>
  <si>
    <t>032ALPR17</t>
  </si>
  <si>
    <t>033ALPR17</t>
  </si>
  <si>
    <t>CONSTRUCCION DE TANQUE ELEVADO DE 30 M3 DE CAPACIDAD EN EL POBLADO SAN MARTIN.</t>
  </si>
  <si>
    <t>TANQUE</t>
  </si>
  <si>
    <t>CONSTRUCCION DE TANQUE ELEVADO DE 30 M3 DE CAPACIDAD EN LA COMUNIDAD CIENEGA DE CASAL</t>
  </si>
  <si>
    <t>034ALPR17</t>
  </si>
  <si>
    <t>CONSTRUCCION DE TANQUE ELEVADO DE 30 M3 DE CAPACIDAD EN LA COMUNIDAD EL BATALLON DE LOS MONTOYA.</t>
  </si>
  <si>
    <t>035ALPR17</t>
  </si>
  <si>
    <t xml:space="preserve">CONSTRUCCION DE 123m2 METROS CUADRADOS DE TECHO FIRME EN LA COMUNIDAD VILLA BENITO JUAREZ. </t>
  </si>
  <si>
    <t>036ALPR17</t>
  </si>
  <si>
    <t>037ALPR17</t>
  </si>
  <si>
    <t xml:space="preserve">obras canceladas: 001 a la 005 </t>
  </si>
  <si>
    <t>CONSTRUCCION DE 75  ACCIONES DE TECHOS FIRMES EN VILLA BENITO JUAREZ</t>
  </si>
  <si>
    <t>CONSTRUCCION DE 52 ACCIONES  DE TECHO FIRME, 25 ACCIONES  EN LA ZONA URBANA:  COL. RENATO VEGA, PEDRO INFANTE, MAQUIO CLOUTHIER, VILLA B. JUAREZ,  Y  27 ACCIONES EN LA ZONA RURAL: TULTITA, EL DESCANSO, EL MAUTO Y EL SALITRE).</t>
  </si>
  <si>
    <t>CONSTRUCCION DE 51 ACCIONES DE  TECHO FIRME, EN 8 COMUNIDADES : BUENA VISTA, CACALOTITA, CAITIME, CERRO BOLA, BATALLON DE LOS MONTOYA, GATO DE LOS GALLARDO, LAGUNA DE PALOS BLANCO Y TERRERO DE LOS GUERRERO).</t>
  </si>
  <si>
    <t>OBRAS CANCELADAS  DE LA # 023 A LA 026</t>
  </si>
  <si>
    <t xml:space="preserve">CONSTRUCCION DE TANQUE ELEVADO METALICO DE 30M3 DE CAPACIDAD EN LA COMUNIDAD 20 DE NOVIEMBRE. </t>
  </si>
  <si>
    <t>OBRAS CANCELADAS #015 Y # 017.</t>
  </si>
  <si>
    <t>CUARTO TRIMESTRE 2017</t>
  </si>
  <si>
    <t>CONSTRUCCION DE 151 ACCIONES DE PISO FIRME EN LA ZONA RURAL. (EN 31 COMUNIDADES).</t>
  </si>
  <si>
    <t>CONSTRUCCION DE 62 ACCIONES DE PISO FIRME EN LA ZONA URBANA ( COL. PEDRO INFANTE, RENATO VEGA Y VILLA BENITO JUAREZ).</t>
  </si>
  <si>
    <t>Inversión Total: $1´043,214.63, APORT. FAIS 2017 $813,909.49, rendimientos 2017 $109,076.76 y $120,228.42 de remanentes 2016.</t>
  </si>
  <si>
    <t xml:space="preserve">       ING. CARLO MARIO ORTIZ SANCHEZ</t>
  </si>
  <si>
    <t xml:space="preserve">               PRESIDENTE MUNICIPAL</t>
  </si>
  <si>
    <t xml:space="preserve">              PRESIDENTE MUNICIPAL</t>
  </si>
  <si>
    <t xml:space="preserve">         ING. CARLO MARIO ORTIZ SANCHEZ</t>
  </si>
  <si>
    <t xml:space="preserve">                 PRESIDENTE MUNICIPAL</t>
  </si>
  <si>
    <t xml:space="preserve">        ING. CARLO MARIO ORTIZ SANCHEZ</t>
  </si>
  <si>
    <t xml:space="preserve">                   PRESIDENTE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</si>
</sst>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00_);_(* \(#,##0.00\);_(* &quot;-&quot;??_);_(@_)"/>
  </numFmts>
  <fonts count="16" x14ac:knownFonts="1">
    <font>
      <sz val="11"/>
      <color theme="1"/>
      <name val="Calibri"/>
      <family val="2"/>
      <scheme val="minor"/>
    </font>
    <font>
      <sz val="11"/>
      <color theme="1"/>
      <name val="Calibri"/>
      <family val="2"/>
      <scheme val="minor"/>
    </font>
    <font>
      <sz val="10"/>
      <name val="Arial"/>
      <family val="2"/>
    </font>
    <font>
      <sz val="9"/>
      <name val="Verdana"/>
      <family val="2"/>
    </font>
    <font>
      <sz val="8"/>
      <name val="Verdana"/>
      <family val="2"/>
    </font>
    <font>
      <sz val="6"/>
      <name val="Verdana"/>
      <family val="2"/>
    </font>
    <font>
      <sz val="5"/>
      <name val="Verdana"/>
      <family val="2"/>
    </font>
    <font>
      <b/>
      <sz val="8"/>
      <name val="Verdana"/>
      <family val="2"/>
    </font>
    <font>
      <b/>
      <sz val="11"/>
      <name val="Verdana"/>
      <family val="2"/>
    </font>
    <font>
      <sz val="12"/>
      <name val="Verdana"/>
      <family val="2"/>
    </font>
    <font>
      <b/>
      <sz val="10"/>
      <name val="Verdana"/>
      <family val="2"/>
    </font>
    <font>
      <b/>
      <sz val="5"/>
      <name val="Verdana"/>
      <family val="2"/>
    </font>
    <font>
      <b/>
      <sz val="9"/>
      <name val="Verdana"/>
      <family val="2"/>
    </font>
    <font>
      <b/>
      <sz val="12"/>
      <name val="Verdana"/>
      <family val="2"/>
    </font>
    <font>
      <sz val="11"/>
      <color theme="1"/>
      <name val="Verdana"/>
      <family val="2"/>
    </font>
    <font>
      <b/>
      <sz val="11"/>
      <color theme="1"/>
      <name val="Verdana"/>
      <family val="2"/>
    </font>
  </fonts>
  <fills count="3">
    <fill>
      <patternFill patternType="none"/>
    </fill>
    <fill>
      <patternFill patternType="gray125"/>
    </fill>
    <fill>
      <gradientFill degree="90">
        <stop position="0">
          <color theme="0"/>
        </stop>
        <stop position="1">
          <color theme="0" tint="-0.1490218817712943"/>
        </stop>
      </gradientFill>
    </fill>
  </fills>
  <borders count="20">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applyFont="0" applyFill="0" applyBorder="0" applyAlignment="0" applyProtection="0"/>
  </cellStyleXfs>
  <cellXfs count="163">
    <xf numFmtId="0" fontId="0" fillId="0" borderId="0" xfId="0"/>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1" xfId="0" applyFont="1" applyFill="1" applyBorder="1" applyAlignment="1">
      <alignment horizontal="center" vertical="top"/>
    </xf>
    <xf numFmtId="0" fontId="6" fillId="0" borderId="15" xfId="0" applyFont="1" applyBorder="1" applyAlignment="1">
      <alignment horizontal="center" vertical="top"/>
    </xf>
    <xf numFmtId="4" fontId="6" fillId="0" borderId="15" xfId="0" applyNumberFormat="1" applyFont="1" applyBorder="1" applyAlignment="1">
      <alignment horizontal="center" vertical="top"/>
    </xf>
    <xf numFmtId="0" fontId="6" fillId="0" borderId="15" xfId="1" applyNumberFormat="1" applyFont="1" applyFill="1" applyBorder="1" applyAlignment="1">
      <alignment horizontal="center" vertical="top" wrapText="1"/>
    </xf>
    <xf numFmtId="0" fontId="6" fillId="0" borderId="15" xfId="0" applyFont="1" applyBorder="1" applyAlignment="1">
      <alignment horizontal="center" vertical="top" wrapText="1"/>
    </xf>
    <xf numFmtId="0" fontId="4" fillId="0" borderId="17" xfId="4" applyFont="1" applyFill="1" applyBorder="1" applyAlignment="1">
      <alignment vertical="top" wrapText="1"/>
    </xf>
    <xf numFmtId="0" fontId="6" fillId="0" borderId="15" xfId="0" applyFont="1" applyFill="1" applyBorder="1" applyAlignment="1">
      <alignment horizontal="center" vertical="top" wrapText="1"/>
    </xf>
    <xf numFmtId="0" fontId="6" fillId="0" borderId="15" xfId="0" applyFont="1" applyFill="1" applyBorder="1" applyAlignment="1">
      <alignment horizontal="center" vertical="top"/>
    </xf>
    <xf numFmtId="4" fontId="4" fillId="0" borderId="15" xfId="0" applyNumberFormat="1" applyFont="1" applyBorder="1" applyAlignment="1">
      <alignment vertical="top"/>
    </xf>
    <xf numFmtId="0" fontId="4" fillId="0" borderId="15" xfId="0" applyFont="1" applyBorder="1" applyAlignment="1">
      <alignment vertical="top" wrapText="1"/>
    </xf>
    <xf numFmtId="44" fontId="4" fillId="0" borderId="15" xfId="6" applyFont="1" applyFill="1" applyBorder="1" applyAlignment="1">
      <alignment vertical="top"/>
    </xf>
    <xf numFmtId="43" fontId="4" fillId="0" borderId="15" xfId="1" applyFont="1" applyFill="1" applyBorder="1" applyAlignment="1">
      <alignment vertical="top"/>
    </xf>
    <xf numFmtId="44" fontId="4" fillId="0" borderId="15" xfId="7" applyFont="1" applyFill="1" applyBorder="1" applyAlignment="1">
      <alignment vertical="top"/>
    </xf>
    <xf numFmtId="4" fontId="4" fillId="0" borderId="15" xfId="0" applyNumberFormat="1" applyFont="1" applyFill="1" applyBorder="1" applyAlignment="1">
      <alignment vertical="top"/>
    </xf>
    <xf numFmtId="4" fontId="6" fillId="0" borderId="15" xfId="0" applyNumberFormat="1" applyFont="1" applyFill="1" applyBorder="1" applyAlignment="1">
      <alignment horizontal="center" vertical="top"/>
    </xf>
    <xf numFmtId="0" fontId="4" fillId="0" borderId="15" xfId="3" applyFont="1" applyFill="1" applyBorder="1" applyAlignment="1">
      <alignment horizontal="left" vertical="top" wrapText="1"/>
    </xf>
    <xf numFmtId="43" fontId="6" fillId="0" borderId="15" xfId="1" applyFont="1" applyFill="1" applyBorder="1" applyAlignment="1">
      <alignment horizontal="center" vertical="top"/>
    </xf>
    <xf numFmtId="3" fontId="6" fillId="0" borderId="15" xfId="0" applyNumberFormat="1" applyFont="1" applyFill="1" applyBorder="1" applyAlignment="1">
      <alignment horizontal="center" vertical="top"/>
    </xf>
    <xf numFmtId="0" fontId="7" fillId="0" borderId="0" xfId="0" applyFont="1" applyFill="1" applyBorder="1" applyAlignment="1">
      <alignment vertical="top"/>
    </xf>
    <xf numFmtId="0" fontId="4" fillId="0" borderId="0" xfId="0" applyFont="1" applyFill="1" applyBorder="1" applyAlignment="1">
      <alignment horizontal="left" vertical="top"/>
    </xf>
    <xf numFmtId="0" fontId="6" fillId="0" borderId="15" xfId="1" applyNumberFormat="1" applyFont="1" applyFill="1" applyBorder="1" applyAlignment="1">
      <alignment horizontal="center" vertical="top"/>
    </xf>
    <xf numFmtId="0" fontId="4" fillId="0" borderId="12" xfId="0" applyFont="1" applyFill="1" applyBorder="1" applyAlignment="1">
      <alignment vertical="top" wrapText="1"/>
    </xf>
    <xf numFmtId="44" fontId="4" fillId="0" borderId="11" xfId="7" applyFont="1" applyFill="1" applyBorder="1" applyAlignment="1">
      <alignment vertical="top"/>
    </xf>
    <xf numFmtId="43" fontId="4" fillId="0" borderId="11" xfId="1" applyFont="1" applyFill="1" applyBorder="1" applyAlignment="1">
      <alignment vertical="top"/>
    </xf>
    <xf numFmtId="0" fontId="6" fillId="0" borderId="11" xfId="0" applyFont="1" applyFill="1" applyBorder="1" applyAlignment="1">
      <alignment horizontal="center" vertical="top" wrapText="1"/>
    </xf>
    <xf numFmtId="0" fontId="6" fillId="0" borderId="11" xfId="0" applyFont="1" applyFill="1" applyBorder="1" applyAlignment="1">
      <alignment horizontal="center" vertical="top"/>
    </xf>
    <xf numFmtId="0" fontId="6" fillId="0" borderId="11" xfId="1" applyNumberFormat="1" applyFont="1" applyFill="1" applyBorder="1" applyAlignment="1">
      <alignment horizontal="center" vertical="top"/>
    </xf>
    <xf numFmtId="0" fontId="4" fillId="0" borderId="15" xfId="0" applyFont="1" applyBorder="1" applyAlignment="1">
      <alignment vertical="top"/>
    </xf>
    <xf numFmtId="164" fontId="6" fillId="0" borderId="15" xfId="1" applyNumberFormat="1" applyFont="1" applyFill="1" applyBorder="1" applyAlignment="1">
      <alignment horizontal="center" vertical="top"/>
    </xf>
    <xf numFmtId="0" fontId="7" fillId="0" borderId="15" xfId="0" applyFont="1" applyFill="1" applyBorder="1" applyAlignment="1">
      <alignment horizontal="center" vertical="center"/>
    </xf>
    <xf numFmtId="3" fontId="6" fillId="0" borderId="15" xfId="0" applyNumberFormat="1" applyFont="1" applyBorder="1" applyAlignment="1">
      <alignment horizontal="center" vertical="top"/>
    </xf>
    <xf numFmtId="0" fontId="4" fillId="0" borderId="11" xfId="0" applyFont="1" applyBorder="1" applyAlignment="1">
      <alignment vertical="top" wrapText="1"/>
    </xf>
    <xf numFmtId="4" fontId="4" fillId="0" borderId="11" xfId="0" applyNumberFormat="1" applyFont="1" applyBorder="1" applyAlignment="1">
      <alignment vertical="top"/>
    </xf>
    <xf numFmtId="0" fontId="6" fillId="0" borderId="11" xfId="0" applyFont="1" applyBorder="1" applyAlignment="1">
      <alignment horizontal="center" vertical="top"/>
    </xf>
    <xf numFmtId="3" fontId="6" fillId="0" borderId="11" xfId="0" applyNumberFormat="1" applyFont="1" applyBorder="1" applyAlignment="1">
      <alignment horizontal="center" vertical="top"/>
    </xf>
    <xf numFmtId="0" fontId="4" fillId="0" borderId="0" xfId="0" applyFont="1" applyBorder="1" applyAlignment="1">
      <alignment vertical="top" wrapText="1"/>
    </xf>
    <xf numFmtId="43" fontId="4" fillId="0" borderId="0" xfId="1" applyFont="1" applyFill="1"/>
    <xf numFmtId="0" fontId="7" fillId="0" borderId="0" xfId="0" applyFont="1" applyFill="1" applyBorder="1" applyAlignment="1">
      <alignment horizontal="center" vertical="center"/>
    </xf>
    <xf numFmtId="0" fontId="4" fillId="0" borderId="0" xfId="0" applyFont="1" applyFill="1"/>
    <xf numFmtId="0" fontId="4" fillId="0" borderId="0" xfId="0" applyFont="1" applyFill="1" applyBorder="1" applyAlignment="1">
      <alignment horizontal="center" vertical="center"/>
    </xf>
    <xf numFmtId="0" fontId="4" fillId="0" borderId="0" xfId="8" applyFont="1" applyFill="1"/>
    <xf numFmtId="43" fontId="4" fillId="0" borderId="0" xfId="1" applyFont="1" applyFill="1" applyBorder="1"/>
    <xf numFmtId="0" fontId="7" fillId="0" borderId="15" xfId="0" applyFont="1" applyFill="1" applyBorder="1" applyAlignment="1">
      <alignment horizontal="center"/>
    </xf>
    <xf numFmtId="9" fontId="6" fillId="0" borderId="15" xfId="2" applyFont="1" applyFill="1" applyBorder="1" applyAlignment="1">
      <alignment horizontal="center" vertical="top"/>
    </xf>
    <xf numFmtId="43" fontId="6" fillId="0" borderId="15" xfId="1" applyFont="1" applyFill="1" applyBorder="1" applyAlignment="1">
      <alignment horizontal="center" vertical="top" wrapText="1"/>
    </xf>
    <xf numFmtId="0" fontId="4" fillId="0" borderId="15" xfId="8" applyFont="1" applyFill="1" applyBorder="1" applyAlignment="1">
      <alignment horizontal="center" vertical="top"/>
    </xf>
    <xf numFmtId="165" fontId="4" fillId="0" borderId="15" xfId="9" applyNumberFormat="1" applyFont="1" applyFill="1" applyBorder="1" applyAlignment="1">
      <alignment vertical="top"/>
    </xf>
    <xf numFmtId="0" fontId="4" fillId="0" borderId="15" xfId="0" applyFont="1" applyFill="1" applyBorder="1" applyAlignment="1">
      <alignment vertical="top" wrapText="1"/>
    </xf>
    <xf numFmtId="0" fontId="4" fillId="0" borderId="0" xfId="0" applyFont="1" applyFill="1" applyAlignment="1"/>
    <xf numFmtId="43" fontId="4" fillId="0" borderId="0" xfId="1" applyFont="1" applyFill="1" applyAlignment="1"/>
    <xf numFmtId="0" fontId="7" fillId="0" borderId="11" xfId="0" applyFont="1" applyFill="1" applyBorder="1" applyAlignment="1">
      <alignment horizontal="center" vertical="center"/>
    </xf>
    <xf numFmtId="0" fontId="4" fillId="0" borderId="11" xfId="0" applyFont="1" applyFill="1" applyBorder="1" applyAlignment="1">
      <alignment vertical="top"/>
    </xf>
    <xf numFmtId="0" fontId="4" fillId="0" borderId="15" xfId="4" applyFont="1" applyFill="1" applyBorder="1" applyAlignment="1">
      <alignment vertical="top" wrapText="1"/>
    </xf>
    <xf numFmtId="0" fontId="6" fillId="0" borderId="15" xfId="8" applyFont="1" applyFill="1" applyBorder="1" applyAlignment="1">
      <alignment horizontal="center" vertical="top" wrapText="1"/>
    </xf>
    <xf numFmtId="3" fontId="6" fillId="0" borderId="15" xfId="8" applyNumberFormat="1" applyFont="1" applyFill="1" applyBorder="1" applyAlignment="1">
      <alignment horizontal="center" vertical="top"/>
    </xf>
    <xf numFmtId="4" fontId="4" fillId="0" borderId="11" xfId="0" applyNumberFormat="1" applyFont="1" applyFill="1" applyBorder="1" applyAlignment="1">
      <alignment vertical="top"/>
    </xf>
    <xf numFmtId="3" fontId="6" fillId="0" borderId="11" xfId="0" applyNumberFormat="1" applyFont="1" applyFill="1" applyBorder="1" applyAlignment="1">
      <alignment horizontal="center" vertical="top"/>
    </xf>
    <xf numFmtId="0" fontId="4" fillId="0" borderId="0" xfId="0" applyFont="1" applyFill="1" applyBorder="1" applyAlignment="1">
      <alignment vertical="top" wrapText="1"/>
    </xf>
    <xf numFmtId="0" fontId="6" fillId="0" borderId="15" xfId="8" applyFont="1" applyFill="1" applyBorder="1" applyAlignment="1">
      <alignment horizontal="center" vertical="top"/>
    </xf>
    <xf numFmtId="0" fontId="4" fillId="0" borderId="15" xfId="8" applyFont="1" applyFill="1" applyBorder="1" applyAlignment="1">
      <alignment horizontal="center"/>
    </xf>
    <xf numFmtId="0" fontId="4" fillId="0" borderId="15" xfId="8" applyFont="1" applyFill="1" applyBorder="1" applyAlignment="1">
      <alignment vertical="top" wrapText="1"/>
    </xf>
    <xf numFmtId="0" fontId="4" fillId="0" borderId="15" xfId="8" applyFont="1" applyFill="1" applyBorder="1" applyAlignment="1">
      <alignment horizontal="center" vertical="top" wrapText="1"/>
    </xf>
    <xf numFmtId="0" fontId="5" fillId="0" borderId="11" xfId="8" applyFont="1" applyFill="1" applyBorder="1" applyAlignment="1">
      <alignment vertical="top" wrapText="1"/>
    </xf>
    <xf numFmtId="0" fontId="5" fillId="0" borderId="11" xfId="0" applyFont="1" applyBorder="1" applyAlignment="1">
      <alignment vertical="top" wrapText="1"/>
    </xf>
    <xf numFmtId="0" fontId="3" fillId="0" borderId="0" xfId="0" applyFont="1" applyFill="1"/>
    <xf numFmtId="0" fontId="9" fillId="0" borderId="0" xfId="0" applyFont="1" applyFill="1"/>
    <xf numFmtId="0" fontId="6" fillId="0" borderId="0" xfId="0" applyFont="1" applyFill="1"/>
    <xf numFmtId="0" fontId="12" fillId="0" borderId="0" xfId="0" applyFont="1" applyAlignment="1">
      <alignment horizontal="center"/>
    </xf>
    <xf numFmtId="0" fontId="13" fillId="0" borderId="0" xfId="0" applyFont="1" applyAlignment="1">
      <alignment horizont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horizontal="center" vertical="center"/>
    </xf>
    <xf numFmtId="43" fontId="4" fillId="0" borderId="15" xfId="1" applyFont="1" applyFill="1" applyBorder="1" applyAlignment="1">
      <alignment horizontal="center" vertical="top"/>
    </xf>
    <xf numFmtId="0" fontId="4" fillId="0" borderId="0" xfId="0" applyFont="1" applyFill="1" applyAlignment="1">
      <alignment vertical="top"/>
    </xf>
    <xf numFmtId="9" fontId="6" fillId="0" borderId="15" xfId="2"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15" xfId="0" applyFont="1" applyFill="1" applyBorder="1" applyAlignment="1">
      <alignment horizontal="center" vertical="center"/>
    </xf>
    <xf numFmtId="0" fontId="4" fillId="0" borderId="15" xfId="4" applyFont="1" applyFill="1" applyBorder="1" applyAlignment="1">
      <alignment vertical="center" wrapText="1"/>
    </xf>
    <xf numFmtId="43" fontId="7" fillId="0" borderId="15" xfId="1" applyFont="1" applyFill="1" applyBorder="1" applyAlignment="1">
      <alignment horizontal="center" vertical="top"/>
    </xf>
    <xf numFmtId="0" fontId="4" fillId="0" borderId="14" xfId="0" applyFont="1" applyFill="1" applyBorder="1" applyAlignment="1">
      <alignment horizontal="center" vertical="top"/>
    </xf>
    <xf numFmtId="0" fontId="4" fillId="0" borderId="11" xfId="0" applyFont="1" applyFill="1" applyBorder="1" applyAlignment="1">
      <alignment horizontal="left" vertical="top" wrapText="1"/>
    </xf>
    <xf numFmtId="43" fontId="6" fillId="0" borderId="11" xfId="1" applyFont="1" applyFill="1" applyBorder="1" applyAlignment="1">
      <alignment horizontal="center" vertical="top"/>
    </xf>
    <xf numFmtId="9" fontId="6" fillId="0" borderId="11" xfId="2" applyFont="1" applyFill="1" applyBorder="1" applyAlignment="1">
      <alignment horizontal="center" vertical="top"/>
    </xf>
    <xf numFmtId="43" fontId="4" fillId="0" borderId="0" xfId="1" applyFont="1" applyFill="1" applyAlignment="1">
      <alignment vertical="top"/>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top"/>
    </xf>
    <xf numFmtId="43" fontId="6" fillId="0" borderId="0" xfId="1" applyFont="1" applyFill="1" applyBorder="1" applyAlignment="1">
      <alignment horizontal="center" vertical="top"/>
    </xf>
    <xf numFmtId="9" fontId="6" fillId="0" borderId="0" xfId="2" applyFont="1" applyFill="1" applyBorder="1" applyAlignment="1">
      <alignment horizontal="right" vertical="top"/>
    </xf>
    <xf numFmtId="44" fontId="4" fillId="0" borderId="13" xfId="6" applyFont="1" applyFill="1" applyBorder="1" applyAlignment="1">
      <alignment vertical="top"/>
    </xf>
    <xf numFmtId="43" fontId="4" fillId="0" borderId="13" xfId="1" applyFont="1" applyFill="1" applyBorder="1" applyAlignment="1">
      <alignment vertical="top"/>
    </xf>
    <xf numFmtId="0" fontId="6" fillId="0" borderId="0" xfId="0" applyFont="1" applyFill="1" applyBorder="1" applyAlignment="1">
      <alignment horizontal="center" vertical="top" wrapText="1"/>
    </xf>
    <xf numFmtId="0" fontId="4" fillId="0" borderId="0" xfId="0" applyFont="1" applyFill="1" applyBorder="1"/>
    <xf numFmtId="44" fontId="4" fillId="0" borderId="0" xfId="6" applyFont="1" applyFill="1" applyBorder="1" applyAlignment="1">
      <alignment vertical="top"/>
    </xf>
    <xf numFmtId="43" fontId="4" fillId="0" borderId="0" xfId="1" applyFont="1" applyFill="1" applyBorder="1" applyAlignment="1">
      <alignment vertical="top"/>
    </xf>
    <xf numFmtId="9" fontId="6" fillId="0" borderId="0" xfId="2" applyFont="1" applyFill="1" applyBorder="1" applyAlignment="1">
      <alignment horizontal="center" vertical="top"/>
    </xf>
    <xf numFmtId="0" fontId="6" fillId="0" borderId="0" xfId="0" applyFont="1" applyFill="1" applyBorder="1"/>
    <xf numFmtId="0" fontId="7" fillId="0" borderId="0" xfId="0" applyFont="1" applyFill="1" applyBorder="1" applyAlignment="1">
      <alignment horizontal="center" wrapText="1"/>
    </xf>
    <xf numFmtId="0" fontId="6" fillId="0" borderId="0" xfId="0" applyFont="1" applyBorder="1" applyAlignment="1">
      <alignment horizontal="center" wrapText="1"/>
    </xf>
    <xf numFmtId="43" fontId="6" fillId="0" borderId="11" xfId="1" applyFont="1" applyFill="1" applyBorder="1" applyAlignment="1">
      <alignment horizontal="center" vertical="top" wrapText="1"/>
    </xf>
    <xf numFmtId="44" fontId="4" fillId="0" borderId="11" xfId="6" applyFont="1" applyFill="1" applyBorder="1" applyAlignment="1">
      <alignment vertical="top"/>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wrapText="1"/>
    </xf>
    <xf numFmtId="0" fontId="6" fillId="0" borderId="18" xfId="0" applyFont="1" applyFill="1" applyBorder="1" applyAlignment="1">
      <alignment horizontal="center" vertical="top"/>
    </xf>
    <xf numFmtId="43" fontId="6" fillId="0" borderId="18" xfId="1" applyFont="1" applyFill="1" applyBorder="1" applyAlignment="1">
      <alignment horizontal="center" vertical="top"/>
    </xf>
    <xf numFmtId="9" fontId="6" fillId="0" borderId="18" xfId="2" applyFont="1" applyFill="1" applyBorder="1" applyAlignment="1">
      <alignment horizontal="right" vertical="top"/>
    </xf>
    <xf numFmtId="9" fontId="6" fillId="0" borderId="11" xfId="2" applyNumberFormat="1" applyFont="1" applyFill="1" applyBorder="1" applyAlignment="1">
      <alignment horizontal="center" vertical="top"/>
    </xf>
    <xf numFmtId="0" fontId="3" fillId="0" borderId="0" xfId="0" applyFont="1"/>
    <xf numFmtId="0" fontId="9" fillId="0" borderId="0" xfId="0" applyFont="1"/>
    <xf numFmtId="0" fontId="4" fillId="0" borderId="0" xfId="0" applyFont="1"/>
    <xf numFmtId="0" fontId="6" fillId="0" borderId="0" xfId="0" applyFont="1"/>
    <xf numFmtId="0" fontId="3" fillId="0" borderId="0" xfId="3" applyFont="1"/>
    <xf numFmtId="0" fontId="4" fillId="0" borderId="18" xfId="0" applyFont="1" applyFill="1" applyBorder="1" applyAlignment="1">
      <alignment horizontal="right"/>
    </xf>
    <xf numFmtId="0" fontId="6" fillId="0" borderId="18" xfId="0" applyFont="1" applyFill="1" applyBorder="1" applyAlignment="1">
      <alignment horizontal="right"/>
    </xf>
    <xf numFmtId="43" fontId="3" fillId="0" borderId="0" xfId="1" applyFont="1"/>
    <xf numFmtId="43" fontId="3" fillId="0" borderId="0" xfId="3" applyNumberFormat="1" applyFont="1"/>
    <xf numFmtId="9" fontId="4" fillId="0" borderId="0" xfId="2" applyFont="1" applyFill="1" applyBorder="1" applyAlignment="1">
      <alignment horizontal="right" vertical="top"/>
    </xf>
    <xf numFmtId="0" fontId="7" fillId="0" borderId="18" xfId="0" applyFont="1" applyFill="1" applyBorder="1" applyAlignment="1">
      <alignment horizontal="center"/>
    </xf>
    <xf numFmtId="0" fontId="4" fillId="0" borderId="18" xfId="0" applyFont="1" applyBorder="1" applyAlignment="1">
      <alignment horizontal="center"/>
    </xf>
    <xf numFmtId="0" fontId="14" fillId="0" borderId="0" xfId="0" applyFont="1" applyBorder="1" applyAlignment="1">
      <alignment horizontal="center"/>
    </xf>
    <xf numFmtId="0" fontId="4" fillId="0" borderId="18" xfId="0" applyFont="1" applyFill="1" applyBorder="1" applyAlignment="1">
      <alignment horizontal="left" vertical="center"/>
    </xf>
    <xf numFmtId="0" fontId="4" fillId="0" borderId="15" xfId="0" applyFont="1" applyBorder="1" applyAlignment="1">
      <alignmen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5" xfId="3" applyFont="1" applyFill="1" applyBorder="1" applyAlignment="1">
      <alignment horizontal="center" vertical="center"/>
    </xf>
    <xf numFmtId="0" fontId="12" fillId="2" borderId="7" xfId="3"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5" fillId="0" borderId="0" xfId="0" applyFont="1" applyAlignment="1">
      <alignment horizontal="left" wrapText="1"/>
    </xf>
    <xf numFmtId="0" fontId="7" fillId="0" borderId="0" xfId="0" applyFont="1" applyFill="1" applyBorder="1" applyAlignment="1">
      <alignment horizontal="left" wrapText="1"/>
    </xf>
    <xf numFmtId="0" fontId="4" fillId="0" borderId="0" xfId="0" applyFont="1" applyBorder="1" applyAlignment="1">
      <alignment horizontal="left" wrapText="1"/>
    </xf>
    <xf numFmtId="0" fontId="7" fillId="0" borderId="0" xfId="0" applyFont="1" applyFill="1" applyBorder="1" applyAlignment="1">
      <alignment horizontal="center" vertical="center" wrapText="1"/>
    </xf>
    <xf numFmtId="0" fontId="15" fillId="0" borderId="0" xfId="0" applyFont="1" applyAlignment="1">
      <alignment horizont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6" fillId="0" borderId="11" xfId="0" applyFont="1" applyBorder="1" applyAlignment="1">
      <alignment horizontal="center" vertical="center" wrapText="1"/>
    </xf>
    <xf numFmtId="0" fontId="7" fillId="0" borderId="19" xfId="0" applyFont="1" applyFill="1" applyBorder="1" applyAlignment="1">
      <alignment horizontal="left" wrapText="1"/>
    </xf>
    <xf numFmtId="0" fontId="4" fillId="0" borderId="15" xfId="4" applyFont="1" applyFill="1" applyBorder="1" applyAlignment="1">
      <alignment vertical="top" wrapText="1"/>
    </xf>
    <xf numFmtId="0" fontId="4" fillId="0" borderId="15" xfId="0" applyFont="1" applyFill="1" applyBorder="1" applyAlignment="1">
      <alignment vertical="top" wrapText="1"/>
    </xf>
    <xf numFmtId="0" fontId="4" fillId="0" borderId="0" xfId="0" applyFont="1" applyFill="1" applyBorder="1" applyAlignment="1">
      <alignment horizontal="center" wrapText="1"/>
    </xf>
    <xf numFmtId="0" fontId="4" fillId="0" borderId="15" xfId="8" applyFont="1" applyFill="1" applyBorder="1" applyAlignment="1">
      <alignment vertical="top" wrapText="1"/>
    </xf>
    <xf numFmtId="0" fontId="4" fillId="0" borderId="0" xfId="0" applyFont="1" applyFill="1" applyBorder="1" applyAlignment="1">
      <alignment horizontal="left" wrapText="1"/>
    </xf>
  </cellXfs>
  <cellStyles count="10">
    <cellStyle name="Millares" xfId="1" builtinId="3"/>
    <cellStyle name="Millares 2" xfId="5"/>
    <cellStyle name="Millares_CDS-00 AUT.  2002" xfId="9"/>
    <cellStyle name="Moneda" xfId="6" builtinId="4"/>
    <cellStyle name="Moneda 2" xfId="7"/>
    <cellStyle name="Normal" xfId="0" builtinId="0"/>
    <cellStyle name="Normal 2" xfId="8"/>
    <cellStyle name="Normal 3" xfId="3"/>
    <cellStyle name="Normal 5" xfId="4"/>
    <cellStyle name="Porcentaje" xfId="2" builtinId="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V115"/>
  <sheetViews>
    <sheetView tabSelected="1" zoomScale="110" zoomScaleNormal="110" workbookViewId="0">
      <pane ySplit="7" topLeftCell="A8" activePane="bottomLeft" state="frozen"/>
      <selection pane="bottomLeft" activeCell="J22" sqref="J22"/>
    </sheetView>
  </sheetViews>
  <sheetFormatPr baseColWidth="10" defaultRowHeight="15" x14ac:dyDescent="0.2"/>
  <cols>
    <col min="1" max="1" width="10.7109375" style="113" customWidth="1"/>
    <col min="2" max="2" width="21.28515625" style="113" customWidth="1"/>
    <col min="3" max="3" width="3.7109375" style="114" customWidth="1"/>
    <col min="4" max="4" width="4" style="114" customWidth="1"/>
    <col min="5" max="6" width="5" style="114" customWidth="1"/>
    <col min="7" max="7" width="15.42578125" style="111" customWidth="1"/>
    <col min="8" max="8" width="15.140625" style="67" customWidth="1"/>
    <col min="9" max="9" width="14.42578125" style="111" customWidth="1"/>
    <col min="10" max="10" width="15.140625" style="115" customWidth="1"/>
    <col min="11" max="11" width="15" style="115" customWidth="1"/>
    <col min="12" max="12" width="13.85546875" style="115" customWidth="1"/>
    <col min="13" max="13" width="4.5703125" style="114" customWidth="1"/>
    <col min="14" max="14" width="5.42578125" style="114" customWidth="1"/>
    <col min="15" max="15" width="3.85546875" style="114" customWidth="1"/>
    <col min="16" max="16" width="11.42578125" style="111"/>
    <col min="17" max="17" width="18.5703125" style="112" customWidth="1"/>
    <col min="18" max="18" width="17.28515625" style="111" customWidth="1"/>
    <col min="19" max="19" width="17.5703125" style="111" customWidth="1"/>
    <col min="20" max="20" width="19.140625" style="111" customWidth="1"/>
    <col min="21" max="16384" width="11.42578125" style="111"/>
  </cols>
  <sheetData>
    <row r="1" spans="1:18" s="67" customFormat="1" ht="15" customHeight="1" x14ac:dyDescent="0.2">
      <c r="A1" s="126" t="s">
        <v>0</v>
      </c>
      <c r="B1" s="126"/>
      <c r="C1" s="126"/>
      <c r="D1" s="126"/>
      <c r="E1" s="126"/>
      <c r="F1" s="126"/>
      <c r="G1" s="126"/>
      <c r="H1" s="126"/>
      <c r="I1" s="126"/>
      <c r="J1" s="126"/>
      <c r="K1" s="126"/>
      <c r="L1" s="126"/>
      <c r="M1" s="126"/>
      <c r="N1" s="126"/>
      <c r="O1" s="126"/>
      <c r="Q1" s="68"/>
    </row>
    <row r="2" spans="1:18" s="67" customFormat="1" ht="13.5" customHeight="1" x14ac:dyDescent="0.2">
      <c r="A2" s="127" t="s">
        <v>1</v>
      </c>
      <c r="B2" s="127"/>
      <c r="C2" s="127"/>
      <c r="D2" s="127"/>
      <c r="E2" s="127"/>
      <c r="F2" s="127"/>
      <c r="G2" s="127"/>
      <c r="H2" s="127"/>
      <c r="I2" s="127"/>
      <c r="J2" s="127"/>
      <c r="K2" s="127"/>
      <c r="L2" s="127"/>
      <c r="M2" s="127"/>
      <c r="N2" s="127"/>
      <c r="O2" s="127"/>
      <c r="Q2" s="68"/>
    </row>
    <row r="3" spans="1:18" s="67" customFormat="1" ht="15" customHeight="1" x14ac:dyDescent="0.2">
      <c r="A3" s="127" t="s">
        <v>88</v>
      </c>
      <c r="B3" s="127"/>
      <c r="C3" s="127"/>
      <c r="D3" s="127"/>
      <c r="E3" s="127"/>
      <c r="F3" s="127"/>
      <c r="G3" s="127"/>
      <c r="H3" s="127"/>
      <c r="I3" s="127"/>
      <c r="J3" s="127"/>
      <c r="K3" s="127"/>
      <c r="L3" s="127"/>
      <c r="M3" s="127"/>
      <c r="N3" s="127"/>
      <c r="O3" s="127"/>
      <c r="Q3" s="68"/>
    </row>
    <row r="4" spans="1:18" s="67" customFormat="1" ht="15" customHeight="1" x14ac:dyDescent="0.2">
      <c r="A4" s="128" t="s">
        <v>2</v>
      </c>
      <c r="B4" s="128"/>
      <c r="C4" s="128"/>
      <c r="D4" s="128"/>
      <c r="E4" s="128"/>
      <c r="F4" s="128"/>
      <c r="G4" s="128"/>
      <c r="H4" s="128"/>
      <c r="I4" s="128"/>
      <c r="J4" s="128"/>
      <c r="K4" s="128"/>
      <c r="L4" s="128"/>
      <c r="M4" s="128"/>
      <c r="N4" s="128"/>
      <c r="O4" s="128"/>
      <c r="Q4" s="68"/>
    </row>
    <row r="5" spans="1:18" s="67" customFormat="1" ht="9" customHeight="1" thickBot="1" x14ac:dyDescent="0.25">
      <c r="A5" s="41"/>
      <c r="B5" s="41"/>
      <c r="C5" s="69"/>
      <c r="D5" s="69"/>
      <c r="E5" s="69"/>
      <c r="F5" s="69"/>
      <c r="M5" s="69"/>
      <c r="N5" s="69"/>
      <c r="O5" s="69"/>
      <c r="Q5" s="68"/>
    </row>
    <row r="6" spans="1:18" s="70" customFormat="1" ht="42" customHeight="1" thickBot="1" x14ac:dyDescent="0.25">
      <c r="A6" s="129" t="s">
        <v>3</v>
      </c>
      <c r="B6" s="144" t="s">
        <v>4</v>
      </c>
      <c r="C6" s="146" t="s">
        <v>5</v>
      </c>
      <c r="D6" s="148" t="s">
        <v>6</v>
      </c>
      <c r="E6" s="150" t="s">
        <v>7</v>
      </c>
      <c r="F6" s="151"/>
      <c r="G6" s="131" t="s">
        <v>8</v>
      </c>
      <c r="H6" s="131"/>
      <c r="I6" s="131"/>
      <c r="J6" s="132" t="s">
        <v>9</v>
      </c>
      <c r="K6" s="133"/>
      <c r="L6" s="133"/>
      <c r="M6" s="152" t="s">
        <v>10</v>
      </c>
      <c r="N6" s="154" t="s">
        <v>11</v>
      </c>
      <c r="O6" s="146" t="s">
        <v>12</v>
      </c>
      <c r="Q6" s="71"/>
    </row>
    <row r="7" spans="1:18" s="70" customFormat="1" ht="24" customHeight="1" thickBot="1" x14ac:dyDescent="0.25">
      <c r="A7" s="130"/>
      <c r="B7" s="145"/>
      <c r="C7" s="147"/>
      <c r="D7" s="149"/>
      <c r="E7" s="72" t="s">
        <v>13</v>
      </c>
      <c r="F7" s="73" t="s">
        <v>14</v>
      </c>
      <c r="G7" s="74" t="s">
        <v>17</v>
      </c>
      <c r="H7" s="75" t="s">
        <v>16</v>
      </c>
      <c r="I7" s="76" t="s">
        <v>15</v>
      </c>
      <c r="J7" s="74" t="s">
        <v>17</v>
      </c>
      <c r="K7" s="75" t="s">
        <v>16</v>
      </c>
      <c r="L7" s="76" t="s">
        <v>15</v>
      </c>
      <c r="M7" s="153"/>
      <c r="N7" s="155"/>
      <c r="O7" s="156"/>
      <c r="Q7" s="71"/>
    </row>
    <row r="8" spans="1:18" s="41" customFormat="1" ht="25.5" customHeight="1" x14ac:dyDescent="0.15">
      <c r="A8" s="2"/>
      <c r="B8" s="12" t="s">
        <v>81</v>
      </c>
      <c r="C8" s="9"/>
      <c r="D8" s="10"/>
      <c r="E8" s="46"/>
      <c r="F8" s="46"/>
      <c r="G8" s="11"/>
      <c r="H8" s="11"/>
      <c r="I8" s="11"/>
      <c r="J8" s="77"/>
      <c r="K8" s="77"/>
      <c r="L8" s="77"/>
      <c r="M8" s="4"/>
      <c r="N8" s="5"/>
      <c r="O8" s="4"/>
      <c r="P8" s="78"/>
      <c r="Q8" s="78"/>
    </row>
    <row r="9" spans="1:18" s="41" customFormat="1" ht="58.5" customHeight="1" x14ac:dyDescent="0.15">
      <c r="A9" s="1" t="s">
        <v>25</v>
      </c>
      <c r="B9" s="125" t="s">
        <v>26</v>
      </c>
      <c r="C9" s="10" t="s">
        <v>27</v>
      </c>
      <c r="D9" s="19" t="s">
        <v>27</v>
      </c>
      <c r="E9" s="46">
        <v>1</v>
      </c>
      <c r="F9" s="79">
        <v>1</v>
      </c>
      <c r="G9" s="13">
        <f>SUM(H9)</f>
        <v>527737.9</v>
      </c>
      <c r="H9" s="11">
        <v>527737.9</v>
      </c>
      <c r="I9" s="14"/>
      <c r="J9" s="77">
        <f>SUM(K9)</f>
        <v>498811.27999999997</v>
      </c>
      <c r="K9" s="14">
        <f>175401.77+202280.77+121128.74</f>
        <v>498811.27999999997</v>
      </c>
      <c r="L9" s="77"/>
      <c r="M9" s="7" t="s">
        <v>30</v>
      </c>
      <c r="N9" s="7">
        <v>394.22</v>
      </c>
      <c r="O9" s="6">
        <v>80</v>
      </c>
      <c r="P9" s="78"/>
      <c r="Q9" s="78"/>
    </row>
    <row r="10" spans="1:18" s="41" customFormat="1" ht="7.5" customHeight="1" x14ac:dyDescent="0.15">
      <c r="A10" s="2"/>
      <c r="B10" s="125"/>
      <c r="C10" s="10"/>
      <c r="D10" s="19"/>
      <c r="E10" s="46"/>
      <c r="F10" s="46"/>
      <c r="G10" s="14"/>
      <c r="H10" s="14"/>
      <c r="I10" s="14"/>
      <c r="J10" s="77"/>
      <c r="K10" s="77"/>
      <c r="L10" s="77"/>
      <c r="M10" s="19"/>
      <c r="N10" s="10"/>
      <c r="O10" s="10"/>
      <c r="P10" s="78"/>
      <c r="Q10" s="78"/>
    </row>
    <row r="11" spans="1:18" s="41" customFormat="1" ht="35.25" customHeight="1" x14ac:dyDescent="0.15">
      <c r="A11" s="1" t="s">
        <v>28</v>
      </c>
      <c r="B11" s="125" t="s">
        <v>29</v>
      </c>
      <c r="C11" s="10" t="s">
        <v>27</v>
      </c>
      <c r="D11" s="19" t="s">
        <v>27</v>
      </c>
      <c r="E11" s="46">
        <v>1</v>
      </c>
      <c r="F11" s="79">
        <v>1</v>
      </c>
      <c r="G11" s="13">
        <f>SUM(H11)</f>
        <v>449431.64</v>
      </c>
      <c r="H11" s="11">
        <v>449431.64</v>
      </c>
      <c r="I11" s="14"/>
      <c r="J11" s="14">
        <f>SUM(K11)</f>
        <v>443739.36</v>
      </c>
      <c r="K11" s="14">
        <f>147129.12+127174.49+84769.21+41664.54+43002</f>
        <v>443739.36</v>
      </c>
      <c r="L11" s="14"/>
      <c r="M11" s="4" t="s">
        <v>30</v>
      </c>
      <c r="N11" s="4">
        <v>175</v>
      </c>
      <c r="O11" s="6">
        <v>90</v>
      </c>
      <c r="Q11" s="80"/>
      <c r="R11" s="80"/>
    </row>
    <row r="12" spans="1:18" s="41" customFormat="1" ht="31.5" customHeight="1" x14ac:dyDescent="0.15">
      <c r="A12" s="1"/>
      <c r="B12" s="125"/>
      <c r="C12" s="10"/>
      <c r="D12" s="19"/>
      <c r="E12" s="46"/>
      <c r="F12" s="46"/>
      <c r="G12" s="14"/>
      <c r="H12" s="14"/>
      <c r="I12" s="14"/>
      <c r="J12" s="14"/>
      <c r="K12" s="14"/>
      <c r="L12" s="14"/>
      <c r="M12" s="47"/>
      <c r="N12" s="20"/>
      <c r="O12" s="10"/>
    </row>
    <row r="13" spans="1:18" s="41" customFormat="1" ht="10.5" customHeight="1" x14ac:dyDescent="0.15">
      <c r="A13" s="81"/>
      <c r="B13" s="82"/>
      <c r="C13" s="10"/>
      <c r="D13" s="19"/>
      <c r="E13" s="46"/>
      <c r="F13" s="46"/>
      <c r="G13" s="14"/>
      <c r="H13" s="14"/>
      <c r="I13" s="14"/>
      <c r="J13" s="14"/>
      <c r="K13" s="14"/>
      <c r="L13" s="14"/>
      <c r="M13" s="19"/>
      <c r="N13" s="10"/>
      <c r="O13" s="10"/>
      <c r="Q13" s="39"/>
    </row>
    <row r="14" spans="1:18" s="41" customFormat="1" ht="72.75" customHeight="1" x14ac:dyDescent="0.15">
      <c r="A14" s="1" t="s">
        <v>31</v>
      </c>
      <c r="B14" s="12" t="s">
        <v>32</v>
      </c>
      <c r="C14" s="10" t="s">
        <v>27</v>
      </c>
      <c r="D14" s="19" t="s">
        <v>27</v>
      </c>
      <c r="E14" s="46">
        <v>1</v>
      </c>
      <c r="F14" s="79">
        <v>1</v>
      </c>
      <c r="G14" s="13">
        <f>SUM(H14)</f>
        <v>231221.9</v>
      </c>
      <c r="H14" s="11">
        <v>231221.9</v>
      </c>
      <c r="I14" s="14"/>
      <c r="J14" s="14">
        <f>SUM(K14)</f>
        <v>230573.19</v>
      </c>
      <c r="K14" s="14">
        <v>230573.19</v>
      </c>
      <c r="L14" s="14"/>
      <c r="M14" s="7" t="s">
        <v>33</v>
      </c>
      <c r="N14" s="4" t="s">
        <v>34</v>
      </c>
      <c r="O14" s="6">
        <v>648</v>
      </c>
      <c r="Q14" s="39"/>
    </row>
    <row r="15" spans="1:18" s="41" customFormat="1" ht="21.75" customHeight="1" x14ac:dyDescent="0.15">
      <c r="A15" s="2"/>
      <c r="B15" s="12"/>
      <c r="C15" s="10"/>
      <c r="D15" s="19"/>
      <c r="E15" s="46"/>
      <c r="F15" s="46"/>
      <c r="G15" s="14"/>
      <c r="H15" s="14"/>
      <c r="I15" s="14"/>
      <c r="J15" s="83"/>
      <c r="K15" s="77"/>
      <c r="L15" s="77"/>
      <c r="M15" s="19"/>
      <c r="N15" s="17"/>
      <c r="O15" s="10"/>
      <c r="P15" s="78"/>
      <c r="Q15" s="78"/>
    </row>
    <row r="16" spans="1:18" s="41" customFormat="1" ht="10.5" customHeight="1" x14ac:dyDescent="0.15">
      <c r="A16" s="2"/>
      <c r="B16" s="12"/>
      <c r="C16" s="10"/>
      <c r="D16" s="19"/>
      <c r="E16" s="46"/>
      <c r="F16" s="46"/>
      <c r="G16" s="14"/>
      <c r="H16" s="14"/>
      <c r="I16" s="14"/>
      <c r="J16" s="83"/>
      <c r="K16" s="77"/>
      <c r="L16" s="77"/>
      <c r="M16" s="19"/>
      <c r="N16" s="17"/>
      <c r="O16" s="10"/>
      <c r="P16" s="78"/>
      <c r="Q16" s="78"/>
    </row>
    <row r="17" spans="1:18" s="41" customFormat="1" ht="24" customHeight="1" thickBot="1" x14ac:dyDescent="0.2">
      <c r="A17" s="84"/>
      <c r="B17" s="85"/>
      <c r="C17" s="28"/>
      <c r="D17" s="86"/>
      <c r="E17" s="87"/>
      <c r="F17" s="87"/>
      <c r="G17" s="26"/>
      <c r="H17" s="26"/>
      <c r="I17" s="26"/>
      <c r="J17" s="26"/>
      <c r="K17" s="26"/>
      <c r="L17" s="26"/>
      <c r="M17" s="86"/>
      <c r="N17" s="27"/>
      <c r="O17" s="28"/>
      <c r="P17" s="78"/>
      <c r="Q17" s="88"/>
    </row>
    <row r="18" spans="1:18" s="96" customFormat="1" ht="15" customHeight="1" thickBot="1" x14ac:dyDescent="0.2">
      <c r="A18" s="42"/>
      <c r="B18" s="89"/>
      <c r="C18" s="90"/>
      <c r="D18" s="91"/>
      <c r="E18" s="92"/>
      <c r="F18" s="120" t="s">
        <v>23</v>
      </c>
      <c r="G18" s="93">
        <f>SUM(G8:G17)</f>
        <v>1208391.44</v>
      </c>
      <c r="H18" s="94">
        <f>SUM(H8:H17)</f>
        <v>1208391.44</v>
      </c>
      <c r="I18" s="94">
        <f t="shared" ref="I18:L18" si="0">SUM(I8:I17)</f>
        <v>0</v>
      </c>
      <c r="J18" s="94">
        <f t="shared" si="0"/>
        <v>1173123.8299999998</v>
      </c>
      <c r="K18" s="94">
        <f>SUM(K8:K17)</f>
        <v>1173123.8299999998</v>
      </c>
      <c r="L18" s="94">
        <f t="shared" si="0"/>
        <v>0</v>
      </c>
      <c r="M18" s="91"/>
      <c r="N18" s="95"/>
      <c r="O18" s="90"/>
      <c r="Q18" s="44"/>
    </row>
    <row r="19" spans="1:18" s="96" customFormat="1" ht="15" customHeight="1" thickBot="1" x14ac:dyDescent="0.2">
      <c r="A19" s="42"/>
      <c r="B19" s="89"/>
      <c r="C19" s="90"/>
      <c r="D19" s="91"/>
      <c r="E19" s="92"/>
      <c r="F19" s="120" t="s">
        <v>22</v>
      </c>
      <c r="G19" s="94"/>
      <c r="H19" s="94"/>
      <c r="I19" s="94"/>
      <c r="J19" s="94"/>
      <c r="K19" s="94"/>
      <c r="L19" s="94"/>
      <c r="M19" s="91"/>
      <c r="N19" s="95"/>
      <c r="O19" s="90"/>
      <c r="Q19" s="44"/>
    </row>
    <row r="20" spans="1:18" s="96" customFormat="1" ht="15" customHeight="1" thickBot="1" x14ac:dyDescent="0.2">
      <c r="A20" s="42"/>
      <c r="B20" s="89"/>
      <c r="C20" s="90"/>
      <c r="D20" s="91"/>
      <c r="E20" s="92"/>
      <c r="F20" s="120" t="s">
        <v>17</v>
      </c>
      <c r="G20" s="93">
        <f>SUM(G18:G19)</f>
        <v>1208391.44</v>
      </c>
      <c r="H20" s="94">
        <f>SUM(H18:H19)</f>
        <v>1208391.44</v>
      </c>
      <c r="I20" s="94">
        <f>SUM(I18:I19)</f>
        <v>0</v>
      </c>
      <c r="J20" s="94">
        <f t="shared" ref="J20:L20" si="1">SUM(J18:J19)</f>
        <v>1173123.8299999998</v>
      </c>
      <c r="K20" s="94">
        <f t="shared" si="1"/>
        <v>1173123.8299999998</v>
      </c>
      <c r="L20" s="94">
        <f t="shared" si="1"/>
        <v>0</v>
      </c>
      <c r="M20" s="91"/>
      <c r="N20" s="95"/>
      <c r="O20" s="90"/>
      <c r="Q20" s="44"/>
    </row>
    <row r="21" spans="1:18" s="96" customFormat="1" ht="15" customHeight="1" x14ac:dyDescent="0.15">
      <c r="A21" s="105"/>
      <c r="B21" s="106"/>
      <c r="C21" s="107"/>
      <c r="D21" s="108"/>
      <c r="E21" s="109"/>
      <c r="F21" s="92"/>
      <c r="G21" s="97"/>
      <c r="H21" s="98"/>
      <c r="I21" s="98"/>
      <c r="J21" s="98"/>
      <c r="K21" s="98"/>
      <c r="L21" s="98"/>
      <c r="M21" s="91"/>
      <c r="N21" s="95"/>
      <c r="O21" s="90"/>
      <c r="Q21" s="44"/>
    </row>
    <row r="22" spans="1:18" s="96" customFormat="1" ht="15" customHeight="1" x14ac:dyDescent="0.15">
      <c r="A22" s="135" t="s">
        <v>18</v>
      </c>
      <c r="B22" s="136"/>
      <c r="C22" s="136"/>
      <c r="D22" s="136"/>
      <c r="E22" s="136"/>
      <c r="F22" s="99"/>
      <c r="G22" s="98"/>
      <c r="H22" s="98"/>
      <c r="I22" s="98"/>
      <c r="J22" s="98"/>
      <c r="K22" s="98"/>
      <c r="L22" s="98"/>
      <c r="M22" s="91"/>
      <c r="N22" s="95"/>
      <c r="O22" s="90"/>
      <c r="Q22" s="44"/>
    </row>
    <row r="23" spans="1:18" s="96" customFormat="1" ht="15" customHeight="1" x14ac:dyDescent="0.15">
      <c r="A23" s="135" t="s">
        <v>19</v>
      </c>
      <c r="B23" s="136"/>
      <c r="C23" s="136"/>
      <c r="D23" s="136"/>
      <c r="E23" s="136"/>
      <c r="F23" s="100"/>
      <c r="G23" s="98"/>
      <c r="H23" s="98"/>
      <c r="I23" s="98"/>
      <c r="J23" s="98"/>
      <c r="K23" s="98"/>
      <c r="L23" s="98"/>
      <c r="M23" s="91"/>
      <c r="N23" s="95"/>
      <c r="O23" s="90"/>
      <c r="Q23" s="44"/>
    </row>
    <row r="24" spans="1:18" s="96" customFormat="1" ht="14.25" customHeight="1" x14ac:dyDescent="0.15">
      <c r="A24" s="42"/>
      <c r="B24" s="135"/>
      <c r="C24" s="136"/>
      <c r="D24" s="136"/>
      <c r="E24" s="136"/>
      <c r="F24" s="136"/>
      <c r="G24" s="98"/>
      <c r="H24" s="98"/>
      <c r="I24" s="98"/>
      <c r="J24" s="98"/>
      <c r="K24" s="98"/>
      <c r="L24" s="98"/>
      <c r="M24" s="91"/>
      <c r="N24" s="95"/>
      <c r="O24" s="90"/>
      <c r="Q24" s="44"/>
    </row>
    <row r="25" spans="1:18" s="41" customFormat="1" ht="56.25" customHeight="1" x14ac:dyDescent="0.15">
      <c r="A25" s="1" t="s">
        <v>35</v>
      </c>
      <c r="B25" s="50" t="s">
        <v>36</v>
      </c>
      <c r="C25" s="10" t="s">
        <v>27</v>
      </c>
      <c r="D25" s="19" t="s">
        <v>27</v>
      </c>
      <c r="E25" s="46">
        <v>1</v>
      </c>
      <c r="F25" s="79">
        <v>1</v>
      </c>
      <c r="G25" s="13">
        <f>SUM(H25)</f>
        <v>303838.56</v>
      </c>
      <c r="H25" s="14">
        <v>303838.56</v>
      </c>
      <c r="I25" s="14"/>
      <c r="J25" s="14">
        <f>SUM(K25)</f>
        <v>295340.27</v>
      </c>
      <c r="K25" s="14">
        <v>295340.27</v>
      </c>
      <c r="L25" s="14"/>
      <c r="M25" s="47" t="s">
        <v>59</v>
      </c>
      <c r="N25" s="10">
        <v>36</v>
      </c>
      <c r="O25" s="10"/>
      <c r="Q25" s="39"/>
    </row>
    <row r="26" spans="1:18" s="41" customFormat="1" ht="51.75" customHeight="1" x14ac:dyDescent="0.15">
      <c r="A26" s="1" t="s">
        <v>37</v>
      </c>
      <c r="B26" s="50" t="s">
        <v>38</v>
      </c>
      <c r="C26" s="10"/>
      <c r="D26" s="19" t="s">
        <v>24</v>
      </c>
      <c r="E26" s="46">
        <v>1</v>
      </c>
      <c r="F26" s="79">
        <v>1</v>
      </c>
      <c r="G26" s="13">
        <f>SUM(H26)</f>
        <v>151919.28</v>
      </c>
      <c r="H26" s="14">
        <v>151919.28</v>
      </c>
      <c r="I26" s="14"/>
      <c r="J26" s="14">
        <f>SUM(K26)</f>
        <v>116271.77</v>
      </c>
      <c r="K26" s="14">
        <v>116271.77</v>
      </c>
      <c r="L26" s="14"/>
      <c r="M26" s="19"/>
      <c r="N26" s="9"/>
      <c r="O26" s="10"/>
      <c r="Q26" s="39"/>
    </row>
    <row r="27" spans="1:18" s="41" customFormat="1" ht="57" customHeight="1" x14ac:dyDescent="0.15">
      <c r="A27" s="1" t="s">
        <v>39</v>
      </c>
      <c r="B27" s="50" t="s">
        <v>40</v>
      </c>
      <c r="C27" s="10" t="s">
        <v>20</v>
      </c>
      <c r="D27" s="19" t="s">
        <v>41</v>
      </c>
      <c r="E27" s="46">
        <v>1</v>
      </c>
      <c r="F27" s="79">
        <v>1</v>
      </c>
      <c r="G27" s="15">
        <f>SUM(H27:I27)</f>
        <v>2167005.7999999998</v>
      </c>
      <c r="H27" s="16">
        <v>702117.36</v>
      </c>
      <c r="I27" s="16">
        <v>1464888.44</v>
      </c>
      <c r="J27" s="14">
        <f>SUM(K27:L27)</f>
        <v>2167005.7999999998</v>
      </c>
      <c r="K27" s="14">
        <v>702117.36</v>
      </c>
      <c r="L27" s="14">
        <v>1464888.44</v>
      </c>
      <c r="M27" s="10" t="s">
        <v>21</v>
      </c>
      <c r="N27" s="17">
        <v>4953.6899999999996</v>
      </c>
      <c r="O27" s="10">
        <v>776</v>
      </c>
      <c r="Q27" s="80"/>
      <c r="R27" s="80"/>
    </row>
    <row r="28" spans="1:18" s="41" customFormat="1" ht="65.25" customHeight="1" x14ac:dyDescent="0.15">
      <c r="A28" s="1" t="s">
        <v>42</v>
      </c>
      <c r="B28" s="50" t="s">
        <v>43</v>
      </c>
      <c r="C28" s="10" t="s">
        <v>27</v>
      </c>
      <c r="D28" s="19" t="s">
        <v>41</v>
      </c>
      <c r="E28" s="46">
        <v>1</v>
      </c>
      <c r="F28" s="79">
        <v>1</v>
      </c>
      <c r="G28" s="15">
        <f>SUM(H28:I28)</f>
        <v>791589.20000000007</v>
      </c>
      <c r="H28" s="16">
        <v>256477.64</v>
      </c>
      <c r="I28" s="16">
        <v>535111.56000000006</v>
      </c>
      <c r="J28" s="14">
        <f>SUM(K28:L28)</f>
        <v>791589.20000000007</v>
      </c>
      <c r="K28" s="14">
        <v>256477.64</v>
      </c>
      <c r="L28" s="14">
        <v>535111.56000000006</v>
      </c>
      <c r="M28" s="10" t="s">
        <v>21</v>
      </c>
      <c r="N28" s="17">
        <v>1710</v>
      </c>
      <c r="O28" s="10">
        <v>504</v>
      </c>
      <c r="Q28" s="39"/>
    </row>
    <row r="29" spans="1:18" s="41" customFormat="1" ht="52.5" customHeight="1" x14ac:dyDescent="0.15">
      <c r="A29" s="1" t="s">
        <v>44</v>
      </c>
      <c r="B29" s="18" t="s">
        <v>45</v>
      </c>
      <c r="C29" s="10" t="s">
        <v>27</v>
      </c>
      <c r="D29" s="19" t="s">
        <v>27</v>
      </c>
      <c r="E29" s="46">
        <v>1</v>
      </c>
      <c r="F29" s="79">
        <v>0.99</v>
      </c>
      <c r="G29" s="15">
        <v>283532.51</v>
      </c>
      <c r="H29" s="14">
        <v>283532.51</v>
      </c>
      <c r="I29" s="14"/>
      <c r="J29" s="14">
        <f>SUM(K29)</f>
        <v>281989.25</v>
      </c>
      <c r="K29" s="14">
        <v>281989.25</v>
      </c>
      <c r="L29" s="14"/>
      <c r="M29" s="10" t="s">
        <v>46</v>
      </c>
      <c r="N29" s="19">
        <v>110</v>
      </c>
      <c r="O29" s="6">
        <v>100</v>
      </c>
      <c r="Q29" s="39"/>
    </row>
    <row r="30" spans="1:18" s="41" customFormat="1" ht="50.25" customHeight="1" x14ac:dyDescent="0.15">
      <c r="A30" s="1" t="s">
        <v>47</v>
      </c>
      <c r="B30" s="18" t="s">
        <v>48</v>
      </c>
      <c r="C30" s="10" t="s">
        <v>27</v>
      </c>
      <c r="D30" s="19" t="s">
        <v>27</v>
      </c>
      <c r="E30" s="46">
        <v>1</v>
      </c>
      <c r="F30" s="79">
        <v>1</v>
      </c>
      <c r="G30" s="15">
        <f>SUM(H30)</f>
        <v>222015.65</v>
      </c>
      <c r="H30" s="14">
        <v>222015.65</v>
      </c>
      <c r="I30" s="14"/>
      <c r="J30" s="14">
        <f>SUM(K30)</f>
        <v>221019.51</v>
      </c>
      <c r="K30" s="14">
        <v>221019.51</v>
      </c>
      <c r="L30" s="14"/>
      <c r="M30" s="10" t="s">
        <v>49</v>
      </c>
      <c r="N30" s="20">
        <v>2</v>
      </c>
      <c r="O30" s="6">
        <v>98</v>
      </c>
      <c r="Q30" s="39"/>
    </row>
    <row r="31" spans="1:18" s="41" customFormat="1" ht="14.25" customHeight="1" thickBot="1" x14ac:dyDescent="0.2">
      <c r="A31" s="3"/>
      <c r="B31" s="66" t="s">
        <v>87</v>
      </c>
      <c r="C31" s="28"/>
      <c r="D31" s="86"/>
      <c r="E31" s="87"/>
      <c r="F31" s="87"/>
      <c r="G31" s="26"/>
      <c r="H31" s="26"/>
      <c r="I31" s="26"/>
      <c r="J31" s="26"/>
      <c r="K31" s="26"/>
      <c r="L31" s="26"/>
      <c r="M31" s="103"/>
      <c r="N31" s="28"/>
      <c r="O31" s="28"/>
      <c r="Q31" s="39"/>
    </row>
    <row r="32" spans="1:18" s="96" customFormat="1" ht="11.25" customHeight="1" thickBot="1" x14ac:dyDescent="0.2">
      <c r="A32" s="21"/>
      <c r="B32" s="22"/>
      <c r="C32" s="90"/>
      <c r="D32" s="91"/>
      <c r="E32" s="99"/>
      <c r="F32" s="120" t="s">
        <v>23</v>
      </c>
      <c r="G32" s="104">
        <f t="shared" ref="G32:L32" si="2">SUM(G25:G30)</f>
        <v>3919900.9999999995</v>
      </c>
      <c r="H32" s="104">
        <f t="shared" si="2"/>
        <v>1919900.9999999998</v>
      </c>
      <c r="I32" s="104">
        <f t="shared" si="2"/>
        <v>2000000</v>
      </c>
      <c r="J32" s="104">
        <f t="shared" si="2"/>
        <v>3873215.8</v>
      </c>
      <c r="K32" s="104">
        <f t="shared" si="2"/>
        <v>1873215.8</v>
      </c>
      <c r="L32" s="104">
        <f t="shared" si="2"/>
        <v>2000000</v>
      </c>
      <c r="M32" s="91"/>
      <c r="N32" s="95"/>
      <c r="O32" s="90"/>
      <c r="Q32" s="44"/>
    </row>
    <row r="33" spans="1:18" s="96" customFormat="1" ht="12" customHeight="1" thickBot="1" x14ac:dyDescent="0.2">
      <c r="A33" s="105"/>
      <c r="B33" s="106"/>
      <c r="C33" s="107"/>
      <c r="D33" s="108"/>
      <c r="E33" s="92"/>
      <c r="F33" s="120" t="s">
        <v>22</v>
      </c>
      <c r="G33" s="93">
        <f t="shared" ref="G33:L33" si="3">G20</f>
        <v>1208391.44</v>
      </c>
      <c r="H33" s="93">
        <f t="shared" si="3"/>
        <v>1208391.44</v>
      </c>
      <c r="I33" s="93">
        <f t="shared" si="3"/>
        <v>0</v>
      </c>
      <c r="J33" s="93">
        <f t="shared" si="3"/>
        <v>1173123.8299999998</v>
      </c>
      <c r="K33" s="93">
        <f t="shared" si="3"/>
        <v>1173123.8299999998</v>
      </c>
      <c r="L33" s="93">
        <f t="shared" si="3"/>
        <v>0</v>
      </c>
      <c r="M33" s="91"/>
      <c r="N33" s="95"/>
      <c r="O33" s="90"/>
      <c r="Q33" s="44"/>
    </row>
    <row r="34" spans="1:18" s="96" customFormat="1" ht="15" customHeight="1" thickBot="1" x14ac:dyDescent="0.2">
      <c r="A34" s="157" t="s">
        <v>92</v>
      </c>
      <c r="B34" s="157"/>
      <c r="C34" s="157"/>
      <c r="D34" s="157"/>
      <c r="E34" s="140"/>
      <c r="F34" s="120" t="s">
        <v>17</v>
      </c>
      <c r="G34" s="93">
        <f t="shared" ref="G34:L34" si="4">SUM(G32:G33)</f>
        <v>5128292.4399999995</v>
      </c>
      <c r="H34" s="93">
        <f t="shared" si="4"/>
        <v>3128292.4399999995</v>
      </c>
      <c r="I34" s="93">
        <f t="shared" si="4"/>
        <v>2000000</v>
      </c>
      <c r="J34" s="93">
        <f t="shared" si="4"/>
        <v>5046339.63</v>
      </c>
      <c r="K34" s="93">
        <f t="shared" si="4"/>
        <v>3046339.63</v>
      </c>
      <c r="L34" s="93">
        <f t="shared" si="4"/>
        <v>2000000</v>
      </c>
      <c r="M34" s="91"/>
      <c r="N34" s="95"/>
      <c r="O34" s="90"/>
      <c r="Q34" s="44"/>
    </row>
    <row r="35" spans="1:18" s="96" customFormat="1" ht="15" customHeight="1" x14ac:dyDescent="0.15">
      <c r="A35" s="140" t="s">
        <v>93</v>
      </c>
      <c r="B35" s="141"/>
      <c r="C35" s="141"/>
      <c r="D35" s="141"/>
      <c r="E35" s="141"/>
      <c r="F35" s="99"/>
      <c r="G35" s="97"/>
      <c r="H35" s="97"/>
      <c r="I35" s="97"/>
      <c r="J35" s="97"/>
      <c r="K35" s="97"/>
      <c r="L35" s="97"/>
      <c r="M35" s="91"/>
      <c r="N35" s="95"/>
      <c r="O35" s="90"/>
      <c r="Q35" s="44"/>
    </row>
    <row r="36" spans="1:18" s="41" customFormat="1" ht="54" customHeight="1" x14ac:dyDescent="0.15">
      <c r="A36" s="1" t="s">
        <v>50</v>
      </c>
      <c r="B36" s="18" t="s">
        <v>51</v>
      </c>
      <c r="C36" s="10" t="s">
        <v>27</v>
      </c>
      <c r="D36" s="19" t="s">
        <v>27</v>
      </c>
      <c r="E36" s="46">
        <v>1</v>
      </c>
      <c r="F36" s="79">
        <v>1</v>
      </c>
      <c r="G36" s="15">
        <f>SUM(H36)</f>
        <v>208086.97</v>
      </c>
      <c r="H36" s="14">
        <v>208086.97</v>
      </c>
      <c r="I36" s="11"/>
      <c r="J36" s="14">
        <f>SUM(K36)</f>
        <v>207704.1</v>
      </c>
      <c r="K36" s="14">
        <v>207704.1</v>
      </c>
      <c r="L36" s="14"/>
      <c r="M36" s="9" t="s">
        <v>21</v>
      </c>
      <c r="N36" s="10">
        <v>160</v>
      </c>
      <c r="O36" s="23">
        <v>42</v>
      </c>
      <c r="Q36" s="80"/>
      <c r="R36" s="80"/>
    </row>
    <row r="37" spans="1:18" s="41" customFormat="1" ht="123.75" customHeight="1" x14ac:dyDescent="0.15">
      <c r="A37" s="1" t="s">
        <v>52</v>
      </c>
      <c r="B37" s="8" t="s">
        <v>83</v>
      </c>
      <c r="C37" s="10" t="s">
        <v>27</v>
      </c>
      <c r="D37" s="19" t="s">
        <v>27</v>
      </c>
      <c r="E37" s="46">
        <v>1</v>
      </c>
      <c r="F37" s="79">
        <v>1</v>
      </c>
      <c r="G37" s="15">
        <f>SUM(H37:I37)</f>
        <v>848778.99</v>
      </c>
      <c r="H37" s="14">
        <v>848778.99</v>
      </c>
      <c r="I37" s="14"/>
      <c r="J37" s="14">
        <f>SUM(K37)</f>
        <v>848282.07</v>
      </c>
      <c r="K37" s="14">
        <v>848282.07</v>
      </c>
      <c r="L37" s="14"/>
      <c r="M37" s="9" t="s">
        <v>53</v>
      </c>
      <c r="N37" s="20">
        <v>21</v>
      </c>
      <c r="O37" s="6">
        <v>105</v>
      </c>
      <c r="Q37" s="39"/>
    </row>
    <row r="38" spans="1:18" s="41" customFormat="1" ht="8.25" customHeight="1" x14ac:dyDescent="0.15">
      <c r="A38" s="1"/>
      <c r="B38" s="18"/>
      <c r="C38" s="10"/>
      <c r="D38" s="19"/>
      <c r="E38" s="46"/>
      <c r="F38" s="46"/>
      <c r="G38" s="15"/>
      <c r="H38" s="14"/>
      <c r="I38" s="14"/>
      <c r="J38" s="14"/>
      <c r="K38" s="14"/>
      <c r="L38" s="14"/>
      <c r="M38" s="10"/>
      <c r="N38" s="19"/>
      <c r="O38" s="6"/>
      <c r="Q38" s="39"/>
    </row>
    <row r="39" spans="1:18" s="41" customFormat="1" ht="123" customHeight="1" thickBot="1" x14ac:dyDescent="0.2">
      <c r="A39" s="3" t="s">
        <v>54</v>
      </c>
      <c r="B39" s="24" t="s">
        <v>84</v>
      </c>
      <c r="C39" s="28" t="s">
        <v>27</v>
      </c>
      <c r="D39" s="86" t="s">
        <v>27</v>
      </c>
      <c r="E39" s="87">
        <v>1</v>
      </c>
      <c r="F39" s="110">
        <v>1</v>
      </c>
      <c r="G39" s="25">
        <f>SUM(H39:I39)</f>
        <v>847562.17</v>
      </c>
      <c r="H39" s="26">
        <v>847562.17</v>
      </c>
      <c r="I39" s="26"/>
      <c r="J39" s="26">
        <f>SUM(K39)</f>
        <v>846765.44</v>
      </c>
      <c r="K39" s="26">
        <v>846765.44</v>
      </c>
      <c r="L39" s="26"/>
      <c r="M39" s="27" t="s">
        <v>53</v>
      </c>
      <c r="N39" s="28">
        <v>275</v>
      </c>
      <c r="O39" s="29">
        <v>1375</v>
      </c>
      <c r="Q39" s="39"/>
    </row>
    <row r="40" spans="1:18" s="96" customFormat="1" ht="15" customHeight="1" thickBot="1" x14ac:dyDescent="0.2">
      <c r="A40" s="21"/>
      <c r="B40" s="22"/>
      <c r="C40" s="90"/>
      <c r="D40" s="91"/>
      <c r="E40" s="99"/>
      <c r="F40" s="120" t="s">
        <v>23</v>
      </c>
      <c r="G40" s="104">
        <f>SUM(G36:G39)</f>
        <v>1904428.13</v>
      </c>
      <c r="H40" s="104">
        <f>SUM(H36:H39)</f>
        <v>1904428.13</v>
      </c>
      <c r="I40" s="104"/>
      <c r="J40" s="26">
        <f>SUM(J36:J39)</f>
        <v>1902751.6099999999</v>
      </c>
      <c r="K40" s="26">
        <f>SUM(K36:K39)</f>
        <v>1902751.6099999999</v>
      </c>
      <c r="L40" s="26">
        <f>SUM(L36:L39)</f>
        <v>0</v>
      </c>
      <c r="M40" s="91"/>
      <c r="N40" s="95"/>
      <c r="O40" s="90"/>
      <c r="Q40" s="44"/>
    </row>
    <row r="41" spans="1:18" s="96" customFormat="1" ht="15" customHeight="1" thickBot="1" x14ac:dyDescent="0.2">
      <c r="A41" s="42"/>
      <c r="B41" s="89"/>
      <c r="C41" s="90"/>
      <c r="D41" s="91"/>
      <c r="E41" s="99"/>
      <c r="F41" s="120" t="s">
        <v>22</v>
      </c>
      <c r="G41" s="93">
        <f t="shared" ref="G41:L41" si="5">G34</f>
        <v>5128292.4399999995</v>
      </c>
      <c r="H41" s="93">
        <f t="shared" si="5"/>
        <v>3128292.4399999995</v>
      </c>
      <c r="I41" s="93">
        <f t="shared" si="5"/>
        <v>2000000</v>
      </c>
      <c r="J41" s="94">
        <f t="shared" si="5"/>
        <v>5046339.63</v>
      </c>
      <c r="K41" s="94">
        <f t="shared" si="5"/>
        <v>3046339.63</v>
      </c>
      <c r="L41" s="94">
        <f t="shared" si="5"/>
        <v>2000000</v>
      </c>
      <c r="M41" s="91"/>
      <c r="N41" s="95"/>
      <c r="O41" s="90"/>
      <c r="Q41" s="44"/>
    </row>
    <row r="42" spans="1:18" s="96" customFormat="1" ht="15" customHeight="1" thickBot="1" x14ac:dyDescent="0.2">
      <c r="A42" s="42"/>
      <c r="B42" s="89"/>
      <c r="C42" s="90"/>
      <c r="D42" s="91"/>
      <c r="E42" s="99"/>
      <c r="F42" s="120" t="s">
        <v>17</v>
      </c>
      <c r="G42" s="93">
        <f t="shared" ref="G42:L42" si="6">SUM(G40:G41)</f>
        <v>7032720.5699999994</v>
      </c>
      <c r="H42" s="93">
        <f t="shared" si="6"/>
        <v>5032720.5699999994</v>
      </c>
      <c r="I42" s="93">
        <f t="shared" si="6"/>
        <v>2000000</v>
      </c>
      <c r="J42" s="94">
        <f t="shared" si="6"/>
        <v>6949091.2400000002</v>
      </c>
      <c r="K42" s="94">
        <f t="shared" si="6"/>
        <v>4949091.24</v>
      </c>
      <c r="L42" s="94">
        <f t="shared" si="6"/>
        <v>2000000</v>
      </c>
      <c r="M42" s="91"/>
      <c r="N42" s="95"/>
      <c r="O42" s="90"/>
      <c r="Q42" s="44"/>
    </row>
    <row r="43" spans="1:18" s="96" customFormat="1" ht="9" customHeight="1" x14ac:dyDescent="0.15">
      <c r="A43" s="116"/>
      <c r="B43" s="117"/>
      <c r="C43" s="117"/>
      <c r="D43" s="117"/>
      <c r="E43" s="117"/>
      <c r="F43" s="99"/>
      <c r="G43" s="98"/>
      <c r="H43" s="98"/>
      <c r="I43" s="98"/>
      <c r="J43" s="98"/>
      <c r="K43" s="98"/>
      <c r="L43" s="98"/>
      <c r="M43" s="91"/>
      <c r="N43" s="95"/>
      <c r="O43" s="90"/>
      <c r="Q43" s="44"/>
    </row>
    <row r="44" spans="1:18" s="96" customFormat="1" ht="12" customHeight="1" x14ac:dyDescent="0.15">
      <c r="A44" s="135" t="s">
        <v>18</v>
      </c>
      <c r="B44" s="136"/>
      <c r="C44" s="136"/>
      <c r="D44" s="136"/>
      <c r="E44" s="136"/>
      <c r="G44" s="98"/>
      <c r="H44" s="98"/>
      <c r="I44" s="98"/>
      <c r="J44" s="98"/>
      <c r="K44" s="98"/>
      <c r="L44" s="98"/>
      <c r="M44" s="91"/>
      <c r="N44" s="95"/>
      <c r="O44" s="90"/>
      <c r="Q44" s="44"/>
    </row>
    <row r="45" spans="1:18" s="96" customFormat="1" ht="15" customHeight="1" x14ac:dyDescent="0.15">
      <c r="A45" s="135" t="s">
        <v>19</v>
      </c>
      <c r="B45" s="136"/>
      <c r="C45" s="136"/>
      <c r="D45" s="136"/>
      <c r="E45" s="136"/>
      <c r="G45" s="98"/>
      <c r="H45" s="98"/>
      <c r="I45" s="98"/>
      <c r="J45" s="98"/>
      <c r="K45" s="98"/>
      <c r="L45" s="98"/>
      <c r="M45" s="91"/>
      <c r="N45" s="95"/>
      <c r="O45" s="90"/>
      <c r="Q45" s="44"/>
    </row>
    <row r="46" spans="1:18" s="96" customFormat="1" ht="8.25" customHeight="1" x14ac:dyDescent="0.15">
      <c r="A46" s="42"/>
      <c r="G46" s="98"/>
      <c r="H46" s="98"/>
      <c r="I46" s="98"/>
      <c r="J46" s="98"/>
      <c r="K46" s="98"/>
      <c r="L46" s="98"/>
      <c r="M46" s="91"/>
      <c r="N46" s="95"/>
      <c r="O46" s="90"/>
      <c r="Q46" s="44"/>
    </row>
    <row r="47" spans="1:18" s="41" customFormat="1" ht="75" customHeight="1" x14ac:dyDescent="0.15">
      <c r="A47" s="1" t="s">
        <v>55</v>
      </c>
      <c r="B47" s="12" t="s">
        <v>90</v>
      </c>
      <c r="C47" s="10" t="s">
        <v>27</v>
      </c>
      <c r="D47" s="19" t="s">
        <v>27</v>
      </c>
      <c r="E47" s="46">
        <v>1</v>
      </c>
      <c r="F47" s="79">
        <v>1</v>
      </c>
      <c r="G47" s="15">
        <f>SUM(H47:I47)</f>
        <v>408036.44999999995</v>
      </c>
      <c r="H47" s="14">
        <v>81607.289999999994</v>
      </c>
      <c r="I47" s="14">
        <v>326429.15999999997</v>
      </c>
      <c r="J47" s="14">
        <f>SUM(K47:L47)</f>
        <v>408038.51</v>
      </c>
      <c r="K47" s="14">
        <v>81609.350000000006</v>
      </c>
      <c r="L47" s="14">
        <v>326429.15999999997</v>
      </c>
      <c r="M47" s="9" t="s">
        <v>53</v>
      </c>
      <c r="N47" s="20">
        <v>17</v>
      </c>
      <c r="O47" s="6">
        <v>85</v>
      </c>
      <c r="Q47" s="39"/>
    </row>
    <row r="48" spans="1:18" s="41" customFormat="1" ht="10.5" customHeight="1" x14ac:dyDescent="0.15">
      <c r="A48" s="1"/>
      <c r="B48" s="30"/>
      <c r="C48" s="10"/>
      <c r="D48" s="19"/>
      <c r="E48" s="46"/>
      <c r="F48" s="46"/>
      <c r="G48" s="14"/>
      <c r="H48" s="14"/>
      <c r="I48" s="14"/>
      <c r="J48" s="14"/>
      <c r="K48" s="14"/>
      <c r="L48" s="14"/>
      <c r="M48" s="19"/>
      <c r="N48" s="10"/>
      <c r="O48" s="10"/>
      <c r="Q48" s="39"/>
    </row>
    <row r="49" spans="1:22" s="41" customFormat="1" ht="53.25" customHeight="1" x14ac:dyDescent="0.15">
      <c r="A49" s="1" t="s">
        <v>56</v>
      </c>
      <c r="B49" s="12" t="s">
        <v>89</v>
      </c>
      <c r="C49" s="10" t="s">
        <v>27</v>
      </c>
      <c r="D49" s="19" t="s">
        <v>27</v>
      </c>
      <c r="E49" s="46">
        <v>1</v>
      </c>
      <c r="F49" s="79">
        <v>1</v>
      </c>
      <c r="G49" s="15">
        <f>SUM(H49:I49)</f>
        <v>1068156.49</v>
      </c>
      <c r="H49" s="14">
        <v>213629.65</v>
      </c>
      <c r="I49" s="14">
        <v>854526.84</v>
      </c>
      <c r="J49" s="14">
        <f>SUM(K49:L49)</f>
        <v>1068156.49</v>
      </c>
      <c r="K49" s="14">
        <v>213629.65</v>
      </c>
      <c r="L49" s="14">
        <v>854526.84</v>
      </c>
      <c r="M49" s="9" t="s">
        <v>53</v>
      </c>
      <c r="N49" s="10">
        <v>151</v>
      </c>
      <c r="O49" s="23">
        <v>755</v>
      </c>
      <c r="Q49" s="80"/>
      <c r="R49" s="80"/>
      <c r="S49" s="39"/>
    </row>
    <row r="50" spans="1:22" s="41" customFormat="1" ht="10.5" customHeight="1" x14ac:dyDescent="0.15">
      <c r="A50" s="1"/>
      <c r="B50" s="30"/>
      <c r="C50" s="10"/>
      <c r="D50" s="19"/>
      <c r="E50" s="46"/>
      <c r="F50" s="46"/>
      <c r="G50" s="14"/>
      <c r="H50" s="14"/>
      <c r="I50" s="14"/>
      <c r="J50" s="14"/>
      <c r="K50" s="14"/>
      <c r="L50" s="14"/>
      <c r="M50" s="19"/>
      <c r="N50" s="10"/>
      <c r="O50" s="10"/>
      <c r="Q50" s="39"/>
    </row>
    <row r="51" spans="1:22" s="41" customFormat="1" ht="62.25" customHeight="1" x14ac:dyDescent="0.15">
      <c r="A51" s="1" t="s">
        <v>57</v>
      </c>
      <c r="B51" s="18" t="s">
        <v>58</v>
      </c>
      <c r="C51" s="10" t="s">
        <v>27</v>
      </c>
      <c r="D51" s="19" t="s">
        <v>27</v>
      </c>
      <c r="E51" s="46">
        <v>1</v>
      </c>
      <c r="F51" s="79">
        <v>1</v>
      </c>
      <c r="G51" s="15">
        <f>SUM(H51)</f>
        <v>222948.8</v>
      </c>
      <c r="H51" s="14">
        <v>222948.8</v>
      </c>
      <c r="I51" s="11"/>
      <c r="J51" s="14">
        <f>SUM(K51)</f>
        <v>222614.25</v>
      </c>
      <c r="K51" s="14">
        <v>222614.25</v>
      </c>
      <c r="L51" s="14"/>
      <c r="M51" s="10" t="s">
        <v>46</v>
      </c>
      <c r="N51" s="31">
        <v>280</v>
      </c>
      <c r="O51" s="6">
        <v>60</v>
      </c>
      <c r="Q51" s="39"/>
    </row>
    <row r="52" spans="1:22" s="41" customFormat="1" ht="6" customHeight="1" x14ac:dyDescent="0.15">
      <c r="A52" s="32"/>
      <c r="B52" s="30"/>
      <c r="C52" s="10"/>
      <c r="D52" s="19"/>
      <c r="E52" s="46"/>
      <c r="F52" s="46"/>
      <c r="G52" s="14"/>
      <c r="H52" s="14"/>
      <c r="I52" s="14"/>
      <c r="J52" s="14"/>
      <c r="K52" s="14"/>
      <c r="L52" s="14"/>
      <c r="M52" s="47"/>
      <c r="N52" s="10"/>
      <c r="O52" s="10"/>
      <c r="Q52" s="39"/>
    </row>
    <row r="53" spans="1:22" s="41" customFormat="1" ht="23.25" customHeight="1" x14ac:dyDescent="0.15">
      <c r="A53" s="1"/>
      <c r="B53" s="50" t="s">
        <v>85</v>
      </c>
      <c r="C53" s="10"/>
      <c r="D53" s="19"/>
      <c r="E53" s="46"/>
      <c r="F53" s="46"/>
      <c r="G53" s="15"/>
      <c r="H53" s="16"/>
      <c r="I53" s="16"/>
      <c r="J53" s="14"/>
      <c r="K53" s="14"/>
      <c r="L53" s="14"/>
      <c r="M53" s="10"/>
      <c r="N53" s="20"/>
      <c r="O53" s="10"/>
      <c r="Q53" s="39"/>
    </row>
    <row r="54" spans="1:22" s="41" customFormat="1" ht="5.25" customHeight="1" x14ac:dyDescent="0.15">
      <c r="A54" s="1"/>
      <c r="B54" s="18"/>
      <c r="C54" s="10"/>
      <c r="D54" s="19"/>
      <c r="E54" s="46"/>
      <c r="F54" s="46"/>
      <c r="G54" s="15"/>
      <c r="H54" s="14"/>
      <c r="I54" s="14"/>
      <c r="J54" s="14"/>
      <c r="K54" s="14"/>
      <c r="L54" s="14"/>
      <c r="M54" s="10"/>
      <c r="N54" s="19"/>
      <c r="O54" s="6"/>
      <c r="Q54" s="39"/>
    </row>
    <row r="55" spans="1:22" s="41" customFormat="1" ht="54" customHeight="1" x14ac:dyDescent="0.15">
      <c r="A55" s="1" t="s">
        <v>60</v>
      </c>
      <c r="B55" s="12" t="s">
        <v>61</v>
      </c>
      <c r="C55" s="10" t="s">
        <v>27</v>
      </c>
      <c r="D55" s="19" t="s">
        <v>27</v>
      </c>
      <c r="E55" s="46">
        <v>1</v>
      </c>
      <c r="F55" s="79">
        <v>1</v>
      </c>
      <c r="G55" s="15">
        <f>SUM(H55)</f>
        <v>1886803.66</v>
      </c>
      <c r="H55" s="11">
        <v>1886803.66</v>
      </c>
      <c r="I55" s="11"/>
      <c r="J55" s="14">
        <f>SUM(K55)</f>
        <v>1886803.66</v>
      </c>
      <c r="K55" s="14">
        <v>1886803.66</v>
      </c>
      <c r="L55" s="14"/>
      <c r="M55" s="4" t="s">
        <v>59</v>
      </c>
      <c r="N55" s="33">
        <v>180</v>
      </c>
      <c r="O55" s="4">
        <v>683</v>
      </c>
      <c r="Q55" s="39"/>
    </row>
    <row r="56" spans="1:22" s="41" customFormat="1" ht="8.25" customHeight="1" thickBot="1" x14ac:dyDescent="0.2">
      <c r="A56" s="3"/>
      <c r="B56" s="34"/>
      <c r="C56" s="28"/>
      <c r="D56" s="86"/>
      <c r="E56" s="87"/>
      <c r="F56" s="87"/>
      <c r="G56" s="25"/>
      <c r="H56" s="35"/>
      <c r="I56" s="35"/>
      <c r="J56" s="26"/>
      <c r="K56" s="26"/>
      <c r="L56" s="26"/>
      <c r="M56" s="36"/>
      <c r="N56" s="37"/>
      <c r="O56" s="36"/>
      <c r="Q56" s="39"/>
    </row>
    <row r="57" spans="1:22" s="96" customFormat="1" ht="15" customHeight="1" thickBot="1" x14ac:dyDescent="0.2">
      <c r="A57" s="40"/>
      <c r="B57" s="38"/>
      <c r="C57" s="90"/>
      <c r="D57" s="91"/>
      <c r="E57" s="99"/>
      <c r="F57" s="120" t="s">
        <v>23</v>
      </c>
      <c r="G57" s="26">
        <f>SUM(G47:G55)</f>
        <v>3585945.4</v>
      </c>
      <c r="H57" s="26">
        <f>SUM(H47:H55)</f>
        <v>2404989.4</v>
      </c>
      <c r="I57" s="26">
        <f>SUM(I47:I56)</f>
        <v>1180956</v>
      </c>
      <c r="J57" s="26">
        <f>SUM(J47:J55)</f>
        <v>3585612.91</v>
      </c>
      <c r="K57" s="26">
        <f>SUM(K47:K55)</f>
        <v>2404656.91</v>
      </c>
      <c r="L57" s="26">
        <f>SUM(L47:L49)</f>
        <v>1180956</v>
      </c>
      <c r="M57" s="91"/>
      <c r="N57" s="95"/>
      <c r="O57" s="90"/>
      <c r="Q57" s="44"/>
    </row>
    <row r="58" spans="1:22" s="96" customFormat="1" ht="15" customHeight="1" thickBot="1" x14ac:dyDescent="0.2">
      <c r="A58" s="42"/>
      <c r="B58" s="89"/>
      <c r="C58" s="90"/>
      <c r="D58" s="91"/>
      <c r="E58" s="99"/>
      <c r="F58" s="120" t="s">
        <v>22</v>
      </c>
      <c r="G58" s="94">
        <f t="shared" ref="G58:L58" si="7">G42</f>
        <v>7032720.5699999994</v>
      </c>
      <c r="H58" s="94">
        <f t="shared" si="7"/>
        <v>5032720.5699999994</v>
      </c>
      <c r="I58" s="94">
        <f t="shared" si="7"/>
        <v>2000000</v>
      </c>
      <c r="J58" s="94">
        <f t="shared" si="7"/>
        <v>6949091.2400000002</v>
      </c>
      <c r="K58" s="94">
        <f t="shared" si="7"/>
        <v>4949091.24</v>
      </c>
      <c r="L58" s="94">
        <f t="shared" si="7"/>
        <v>2000000</v>
      </c>
      <c r="M58" s="91"/>
      <c r="N58" s="95"/>
      <c r="O58" s="90"/>
      <c r="Q58" s="39"/>
      <c r="R58" s="134"/>
      <c r="S58" s="134"/>
      <c r="T58" s="134"/>
      <c r="U58" s="134"/>
      <c r="V58" s="134"/>
    </row>
    <row r="59" spans="1:22" s="96" customFormat="1" ht="15" customHeight="1" thickBot="1" x14ac:dyDescent="0.2">
      <c r="A59" s="135"/>
      <c r="B59" s="136"/>
      <c r="C59" s="136"/>
      <c r="D59" s="136"/>
      <c r="E59" s="136"/>
      <c r="F59" s="120" t="s">
        <v>17</v>
      </c>
      <c r="G59" s="93">
        <f t="shared" ref="G59:L59" si="8">SUM(G57:G58)</f>
        <v>10618665.969999999</v>
      </c>
      <c r="H59" s="93">
        <f t="shared" si="8"/>
        <v>7437709.9699999988</v>
      </c>
      <c r="I59" s="93">
        <f t="shared" si="8"/>
        <v>3180956</v>
      </c>
      <c r="J59" s="94">
        <f t="shared" si="8"/>
        <v>10534704.15</v>
      </c>
      <c r="K59" s="94">
        <f t="shared" si="8"/>
        <v>7353748.1500000004</v>
      </c>
      <c r="L59" s="94">
        <f t="shared" si="8"/>
        <v>3180956</v>
      </c>
      <c r="M59" s="91"/>
      <c r="N59" s="95"/>
      <c r="O59" s="90"/>
      <c r="Q59" s="41"/>
      <c r="R59" s="137"/>
      <c r="S59" s="137"/>
      <c r="T59" s="137"/>
      <c r="U59" s="137"/>
      <c r="V59" s="137"/>
    </row>
    <row r="60" spans="1:22" s="96" customFormat="1" ht="11.25" customHeight="1" x14ac:dyDescent="0.2">
      <c r="A60" s="121"/>
      <c r="B60" s="122"/>
      <c r="C60" s="122"/>
      <c r="D60" s="122"/>
      <c r="E60" s="122"/>
      <c r="F60" s="123"/>
      <c r="G60" s="98"/>
      <c r="H60" s="98"/>
      <c r="I60" s="98"/>
      <c r="J60" s="98"/>
      <c r="K60" s="98"/>
      <c r="L60" s="98"/>
      <c r="M60" s="91"/>
      <c r="N60" s="95"/>
      <c r="O60" s="90"/>
      <c r="Q60" s="44"/>
    </row>
    <row r="61" spans="1:22" s="96" customFormat="1" ht="15" customHeight="1" x14ac:dyDescent="0.2">
      <c r="A61" s="142" t="s">
        <v>18</v>
      </c>
      <c r="B61" s="143"/>
      <c r="C61" s="143"/>
      <c r="D61" s="143"/>
      <c r="E61" s="143"/>
      <c r="F61" s="143"/>
      <c r="G61" s="98"/>
      <c r="H61" s="98"/>
      <c r="I61" s="98"/>
      <c r="J61" s="98"/>
      <c r="K61" s="98"/>
      <c r="L61" s="98"/>
      <c r="M61" s="91"/>
      <c r="N61" s="95"/>
      <c r="O61" s="90"/>
      <c r="Q61" s="39"/>
      <c r="R61" s="44"/>
      <c r="S61" s="44"/>
    </row>
    <row r="62" spans="1:22" s="96" customFormat="1" ht="15" customHeight="1" x14ac:dyDescent="0.2">
      <c r="A62" s="142" t="s">
        <v>19</v>
      </c>
      <c r="B62" s="143"/>
      <c r="C62" s="143"/>
      <c r="D62" s="143"/>
      <c r="E62" s="143"/>
      <c r="F62" s="143"/>
      <c r="G62" s="98"/>
      <c r="H62" s="98"/>
      <c r="I62" s="98"/>
      <c r="J62" s="98"/>
      <c r="K62" s="98"/>
      <c r="L62" s="98"/>
      <c r="M62" s="91"/>
      <c r="N62" s="95"/>
      <c r="O62" s="90"/>
      <c r="Q62" s="39"/>
      <c r="R62" s="44"/>
      <c r="S62" s="44"/>
    </row>
    <row r="63" spans="1:22" s="96" customFormat="1" ht="3.75" customHeight="1" x14ac:dyDescent="0.15">
      <c r="A63" s="42"/>
      <c r="B63" s="101"/>
      <c r="C63" s="102"/>
      <c r="D63" s="102"/>
      <c r="E63" s="102"/>
      <c r="F63" s="102"/>
      <c r="G63" s="98"/>
      <c r="H63" s="98"/>
      <c r="I63" s="98"/>
      <c r="J63" s="98"/>
      <c r="K63" s="98"/>
      <c r="L63" s="98"/>
      <c r="M63" s="91"/>
      <c r="N63" s="95"/>
      <c r="O63" s="90"/>
      <c r="Q63" s="39"/>
      <c r="R63" s="44"/>
      <c r="S63" s="44"/>
    </row>
    <row r="64" spans="1:22" s="41" customFormat="1" ht="10.5" customHeight="1" x14ac:dyDescent="0.15">
      <c r="A64" s="32"/>
      <c r="B64" s="12"/>
      <c r="C64" s="10"/>
      <c r="D64" s="19"/>
      <c r="E64" s="46"/>
      <c r="F64" s="46"/>
      <c r="G64" s="14"/>
      <c r="H64" s="14"/>
      <c r="I64" s="14"/>
      <c r="J64" s="14"/>
      <c r="K64" s="14"/>
      <c r="L64" s="14"/>
      <c r="M64" s="19"/>
      <c r="N64" s="10"/>
      <c r="O64" s="10"/>
      <c r="Q64" s="39"/>
    </row>
    <row r="65" spans="1:22" s="41" customFormat="1" ht="51" customHeight="1" x14ac:dyDescent="0.15">
      <c r="A65" s="1" t="s">
        <v>62</v>
      </c>
      <c r="B65" s="12" t="s">
        <v>82</v>
      </c>
      <c r="C65" s="10" t="s">
        <v>27</v>
      </c>
      <c r="D65" s="19" t="s">
        <v>27</v>
      </c>
      <c r="E65" s="46">
        <v>1</v>
      </c>
      <c r="F65" s="79">
        <v>1</v>
      </c>
      <c r="G65" s="15">
        <f>SUM(H65:I65)</f>
        <v>1342340</v>
      </c>
      <c r="H65" s="14">
        <v>1342340</v>
      </c>
      <c r="I65" s="11"/>
      <c r="J65" s="14">
        <f>SUM(K65)</f>
        <v>1329435.3</v>
      </c>
      <c r="K65" s="14">
        <v>1329435.3</v>
      </c>
      <c r="L65" s="14"/>
      <c r="M65" s="9" t="s">
        <v>53</v>
      </c>
      <c r="N65" s="20">
        <v>82</v>
      </c>
      <c r="O65" s="6">
        <v>410</v>
      </c>
      <c r="Q65" s="39"/>
    </row>
    <row r="66" spans="1:22" s="41" customFormat="1" ht="9" customHeight="1" x14ac:dyDescent="0.15">
      <c r="A66" s="45"/>
      <c r="B66" s="12"/>
      <c r="C66" s="10"/>
      <c r="D66" s="19"/>
      <c r="E66" s="46"/>
      <c r="F66" s="46"/>
      <c r="G66" s="14"/>
      <c r="H66" s="14"/>
      <c r="I66" s="14"/>
      <c r="J66" s="14"/>
      <c r="K66" s="14"/>
      <c r="L66" s="14"/>
      <c r="M66" s="47"/>
      <c r="N66" s="10"/>
      <c r="O66" s="10"/>
      <c r="Q66" s="39"/>
    </row>
    <row r="67" spans="1:22" s="41" customFormat="1" ht="20.100000000000001" customHeight="1" x14ac:dyDescent="0.15">
      <c r="A67" s="48" t="s">
        <v>63</v>
      </c>
      <c r="B67" s="158" t="s">
        <v>66</v>
      </c>
      <c r="C67" s="10" t="s">
        <v>27</v>
      </c>
      <c r="D67" s="19" t="s">
        <v>27</v>
      </c>
      <c r="E67" s="46">
        <v>1</v>
      </c>
      <c r="F67" s="79">
        <v>1</v>
      </c>
      <c r="G67" s="13">
        <v>828264.17</v>
      </c>
      <c r="H67" s="49">
        <v>828264.17</v>
      </c>
      <c r="I67" s="14"/>
      <c r="J67" s="14">
        <f>SUM(K67)</f>
        <v>827285.34</v>
      </c>
      <c r="K67" s="14">
        <v>827285.34</v>
      </c>
      <c r="L67" s="14"/>
      <c r="M67" s="9" t="s">
        <v>53</v>
      </c>
      <c r="N67" s="10">
        <v>54</v>
      </c>
      <c r="O67" s="23">
        <v>270</v>
      </c>
      <c r="Q67" s="39"/>
    </row>
    <row r="68" spans="1:22" s="41" customFormat="1" ht="78" customHeight="1" x14ac:dyDescent="0.15">
      <c r="A68" s="48"/>
      <c r="B68" s="159"/>
      <c r="C68" s="10"/>
      <c r="D68" s="19"/>
      <c r="E68" s="46"/>
      <c r="F68" s="46"/>
      <c r="G68" s="14"/>
      <c r="H68" s="14"/>
      <c r="I68" s="14"/>
      <c r="J68" s="14"/>
      <c r="K68" s="14"/>
      <c r="L68" s="14"/>
      <c r="M68" s="47"/>
      <c r="N68" s="10"/>
      <c r="O68" s="10"/>
      <c r="Q68" s="39"/>
    </row>
    <row r="69" spans="1:22" s="41" customFormat="1" ht="6" customHeight="1" x14ac:dyDescent="0.15">
      <c r="A69" s="48"/>
      <c r="B69" s="50"/>
      <c r="C69" s="10"/>
      <c r="D69" s="19"/>
      <c r="E69" s="46"/>
      <c r="F69" s="46"/>
      <c r="G69" s="14"/>
      <c r="H69" s="14"/>
      <c r="I69" s="14"/>
      <c r="J69" s="14"/>
      <c r="K69" s="14"/>
      <c r="L69" s="14"/>
      <c r="M69" s="47"/>
      <c r="N69" s="10"/>
      <c r="O69" s="10"/>
      <c r="Q69" s="39"/>
    </row>
    <row r="70" spans="1:22" s="51" customFormat="1" ht="108.75" customHeight="1" x14ac:dyDescent="0.15">
      <c r="A70" s="48" t="s">
        <v>64</v>
      </c>
      <c r="B70" s="50" t="s">
        <v>67</v>
      </c>
      <c r="C70" s="10" t="s">
        <v>27</v>
      </c>
      <c r="D70" s="19" t="s">
        <v>27</v>
      </c>
      <c r="E70" s="46">
        <v>1</v>
      </c>
      <c r="F70" s="79">
        <v>1</v>
      </c>
      <c r="G70" s="49">
        <v>691237.11</v>
      </c>
      <c r="H70" s="49">
        <v>691237.11</v>
      </c>
      <c r="I70" s="16"/>
      <c r="J70" s="14">
        <f>SUM(K70)</f>
        <v>690635.33</v>
      </c>
      <c r="K70" s="14">
        <v>690635.33</v>
      </c>
      <c r="L70" s="14"/>
      <c r="M70" s="9" t="s">
        <v>53</v>
      </c>
      <c r="N70" s="10">
        <v>44</v>
      </c>
      <c r="O70" s="23">
        <v>176</v>
      </c>
      <c r="Q70" s="52"/>
    </row>
    <row r="71" spans="1:22" s="51" customFormat="1" ht="9.75" customHeight="1" thickBot="1" x14ac:dyDescent="0.2">
      <c r="A71" s="53"/>
      <c r="B71" s="54"/>
      <c r="C71" s="28"/>
      <c r="D71" s="86"/>
      <c r="E71" s="87"/>
      <c r="F71" s="87"/>
      <c r="G71" s="26"/>
      <c r="H71" s="26"/>
      <c r="I71" s="26"/>
      <c r="J71" s="26"/>
      <c r="K71" s="26"/>
      <c r="L71" s="26"/>
      <c r="M71" s="86"/>
      <c r="N71" s="28"/>
      <c r="O71" s="28"/>
      <c r="Q71" s="52"/>
    </row>
    <row r="72" spans="1:22" s="96" customFormat="1" ht="15" customHeight="1" thickBot="1" x14ac:dyDescent="0.2">
      <c r="A72" s="40"/>
      <c r="B72" s="38"/>
      <c r="C72" s="90"/>
      <c r="D72" s="91"/>
      <c r="E72" s="99"/>
      <c r="F72" s="120" t="s">
        <v>23</v>
      </c>
      <c r="G72" s="26">
        <f>SUM(G65:G70)</f>
        <v>2861841.28</v>
      </c>
      <c r="H72" s="26">
        <f>SUM(H65:H70)</f>
        <v>2861841.28</v>
      </c>
      <c r="I72" s="26"/>
      <c r="J72" s="26">
        <f>SUM(J65:J70)</f>
        <v>2847355.97</v>
      </c>
      <c r="K72" s="26">
        <f>SUM(K65:K70)</f>
        <v>2847355.97</v>
      </c>
      <c r="L72" s="26"/>
      <c r="M72" s="91"/>
      <c r="N72" s="95"/>
      <c r="O72" s="90"/>
      <c r="Q72" s="44"/>
    </row>
    <row r="73" spans="1:22" s="96" customFormat="1" ht="15" customHeight="1" thickBot="1" x14ac:dyDescent="0.2">
      <c r="A73" s="42"/>
      <c r="B73" s="89"/>
      <c r="C73" s="90"/>
      <c r="D73" s="91"/>
      <c r="E73" s="99"/>
      <c r="F73" s="120" t="s">
        <v>22</v>
      </c>
      <c r="G73" s="94">
        <f t="shared" ref="G73:L73" si="9">G59</f>
        <v>10618665.969999999</v>
      </c>
      <c r="H73" s="94">
        <f t="shared" si="9"/>
        <v>7437709.9699999988</v>
      </c>
      <c r="I73" s="94">
        <f t="shared" si="9"/>
        <v>3180956</v>
      </c>
      <c r="J73" s="94">
        <f t="shared" si="9"/>
        <v>10534704.15</v>
      </c>
      <c r="K73" s="94">
        <f t="shared" si="9"/>
        <v>7353748.1500000004</v>
      </c>
      <c r="L73" s="94">
        <f t="shared" si="9"/>
        <v>3180956</v>
      </c>
      <c r="M73" s="91"/>
      <c r="N73" s="95"/>
      <c r="O73" s="90"/>
      <c r="Q73" s="39"/>
      <c r="R73" s="134"/>
      <c r="S73" s="134"/>
      <c r="T73" s="134"/>
      <c r="U73" s="134"/>
      <c r="V73" s="134"/>
    </row>
    <row r="74" spans="1:22" s="96" customFormat="1" ht="15" customHeight="1" thickBot="1" x14ac:dyDescent="0.2">
      <c r="A74" s="42"/>
      <c r="B74" s="89"/>
      <c r="C74" s="90"/>
      <c r="D74" s="91"/>
      <c r="E74" s="99"/>
      <c r="F74" s="120" t="s">
        <v>17</v>
      </c>
      <c r="G74" s="93">
        <f>SUM(G72:G73)</f>
        <v>13480507.249999998</v>
      </c>
      <c r="H74" s="93">
        <f>SUM(H72:H73)</f>
        <v>10299551.249999998</v>
      </c>
      <c r="I74" s="93">
        <f>SUM(I72:I73)</f>
        <v>3180956</v>
      </c>
      <c r="J74" s="94">
        <f>SUM(J72:J73)</f>
        <v>13382060.120000001</v>
      </c>
      <c r="K74" s="94">
        <f>SUM(K72:K73)</f>
        <v>10201104.120000001</v>
      </c>
      <c r="L74" s="94">
        <f t="shared" ref="L74" si="10">SUM(L72:L73)</f>
        <v>3180956</v>
      </c>
      <c r="M74" s="91"/>
      <c r="N74" s="95"/>
      <c r="O74" s="90"/>
      <c r="Q74" s="41"/>
      <c r="R74" s="137"/>
      <c r="S74" s="137"/>
      <c r="T74" s="137"/>
      <c r="U74" s="137"/>
      <c r="V74" s="137"/>
    </row>
    <row r="75" spans="1:22" s="96" customFormat="1" ht="15" customHeight="1" x14ac:dyDescent="0.2">
      <c r="A75" s="121"/>
      <c r="B75" s="122"/>
      <c r="C75" s="122"/>
      <c r="D75" s="122"/>
      <c r="E75" s="122"/>
      <c r="F75" s="123"/>
      <c r="G75" s="98"/>
      <c r="H75" s="98"/>
      <c r="I75" s="98"/>
      <c r="J75" s="98"/>
      <c r="K75" s="98"/>
      <c r="L75" s="98"/>
      <c r="M75" s="91"/>
      <c r="N75" s="95"/>
      <c r="O75" s="90"/>
      <c r="Q75" s="44"/>
    </row>
    <row r="76" spans="1:22" s="96" customFormat="1" ht="15" customHeight="1" x14ac:dyDescent="0.2">
      <c r="A76" s="138" t="s">
        <v>92</v>
      </c>
      <c r="B76" s="139"/>
      <c r="C76" s="139"/>
      <c r="D76" s="139"/>
      <c r="E76" s="139"/>
      <c r="F76" s="139"/>
      <c r="G76" s="98"/>
      <c r="H76" s="98"/>
      <c r="I76" s="98"/>
      <c r="J76" s="98"/>
      <c r="K76" s="98"/>
      <c r="L76" s="98"/>
      <c r="M76" s="91"/>
      <c r="N76" s="95"/>
      <c r="O76" s="90"/>
      <c r="Q76" s="44"/>
    </row>
    <row r="77" spans="1:22" s="96" customFormat="1" ht="15" customHeight="1" x14ac:dyDescent="0.2">
      <c r="A77" s="138" t="s">
        <v>94</v>
      </c>
      <c r="B77" s="139"/>
      <c r="C77" s="139"/>
      <c r="D77" s="139"/>
      <c r="E77" s="139"/>
      <c r="F77" s="139"/>
      <c r="G77" s="98"/>
      <c r="H77" s="98"/>
      <c r="I77" s="98"/>
      <c r="J77" s="98"/>
      <c r="K77" s="98"/>
      <c r="L77" s="98"/>
      <c r="M77" s="91"/>
      <c r="N77" s="95"/>
      <c r="O77" s="90"/>
      <c r="Q77" s="44"/>
    </row>
    <row r="78" spans="1:22" s="96" customFormat="1" ht="10.5" customHeight="1" x14ac:dyDescent="0.15">
      <c r="A78" s="42"/>
      <c r="B78" s="135"/>
      <c r="C78" s="160"/>
      <c r="D78" s="160"/>
      <c r="E78" s="160"/>
      <c r="F78" s="160"/>
      <c r="G78" s="98"/>
      <c r="H78" s="98"/>
      <c r="I78" s="98"/>
      <c r="J78" s="98"/>
      <c r="K78" s="98"/>
      <c r="L78" s="98"/>
      <c r="M78" s="91"/>
      <c r="N78" s="95"/>
      <c r="O78" s="90"/>
      <c r="Q78" s="43"/>
      <c r="R78" s="44"/>
      <c r="S78" s="44"/>
    </row>
    <row r="79" spans="1:22" s="41" customFormat="1" ht="10.5" customHeight="1" x14ac:dyDescent="0.15">
      <c r="A79" s="32"/>
      <c r="B79" s="50"/>
      <c r="C79" s="10"/>
      <c r="D79" s="19"/>
      <c r="E79" s="46"/>
      <c r="F79" s="46"/>
      <c r="G79" s="14"/>
      <c r="H79" s="14"/>
      <c r="I79" s="14"/>
      <c r="J79" s="14"/>
      <c r="K79" s="14"/>
      <c r="L79" s="14"/>
      <c r="M79" s="19"/>
      <c r="N79" s="10"/>
      <c r="O79" s="10"/>
      <c r="Q79" s="39"/>
    </row>
    <row r="80" spans="1:22" s="51" customFormat="1" ht="126" customHeight="1" x14ac:dyDescent="0.15">
      <c r="A80" s="48" t="s">
        <v>65</v>
      </c>
      <c r="B80" s="50" t="s">
        <v>68</v>
      </c>
      <c r="C80" s="10"/>
      <c r="D80" s="19"/>
      <c r="E80" s="46">
        <v>1</v>
      </c>
      <c r="F80" s="79">
        <v>1</v>
      </c>
      <c r="G80" s="49">
        <v>834750.15</v>
      </c>
      <c r="H80" s="49">
        <v>834750.15</v>
      </c>
      <c r="I80" s="16"/>
      <c r="J80" s="14">
        <f>SUM(K80)</f>
        <v>833355.17</v>
      </c>
      <c r="K80" s="14">
        <v>833355.17</v>
      </c>
      <c r="L80" s="14"/>
      <c r="M80" s="9" t="s">
        <v>53</v>
      </c>
      <c r="N80" s="10">
        <v>55</v>
      </c>
      <c r="O80" s="23">
        <v>220</v>
      </c>
      <c r="Q80" s="52"/>
    </row>
    <row r="81" spans="1:22" s="51" customFormat="1" ht="167.25" customHeight="1" x14ac:dyDescent="0.15">
      <c r="A81" s="48" t="s">
        <v>70</v>
      </c>
      <c r="B81" s="55" t="s">
        <v>69</v>
      </c>
      <c r="C81" s="10" t="s">
        <v>27</v>
      </c>
      <c r="D81" s="19" t="s">
        <v>27</v>
      </c>
      <c r="E81" s="46">
        <v>1</v>
      </c>
      <c r="F81" s="79">
        <v>1</v>
      </c>
      <c r="G81" s="15">
        <f>SUM(H81:I81)</f>
        <v>1045440</v>
      </c>
      <c r="H81" s="14">
        <v>95040</v>
      </c>
      <c r="I81" s="14">
        <v>950400</v>
      </c>
      <c r="J81" s="14">
        <f>SUM(K81)</f>
        <v>95040</v>
      </c>
      <c r="K81" s="14">
        <v>95040</v>
      </c>
      <c r="L81" s="14"/>
      <c r="M81" s="56" t="s">
        <v>53</v>
      </c>
      <c r="N81" s="57">
        <v>82</v>
      </c>
      <c r="O81" s="6">
        <v>410</v>
      </c>
      <c r="Q81" s="52"/>
    </row>
    <row r="82" spans="1:22" s="51" customFormat="1" ht="12.75" customHeight="1" thickBot="1" x14ac:dyDescent="0.2">
      <c r="A82" s="3"/>
      <c r="B82" s="54"/>
      <c r="C82" s="28"/>
      <c r="D82" s="86"/>
      <c r="E82" s="87"/>
      <c r="F82" s="87"/>
      <c r="G82" s="25"/>
      <c r="H82" s="58"/>
      <c r="I82" s="58"/>
      <c r="J82" s="26"/>
      <c r="K82" s="26"/>
      <c r="L82" s="26"/>
      <c r="M82" s="28"/>
      <c r="N82" s="59"/>
      <c r="O82" s="29"/>
      <c r="Q82" s="52"/>
    </row>
    <row r="83" spans="1:22" s="96" customFormat="1" ht="15" customHeight="1" thickBot="1" x14ac:dyDescent="0.2">
      <c r="A83" s="40"/>
      <c r="B83" s="60"/>
      <c r="C83" s="90"/>
      <c r="D83" s="91"/>
      <c r="E83" s="99"/>
      <c r="F83" s="120" t="s">
        <v>23</v>
      </c>
      <c r="G83" s="104">
        <f>SUM(G79:G82)</f>
        <v>1880190.15</v>
      </c>
      <c r="H83" s="26">
        <f>SUM(H79:H82)</f>
        <v>929790.15</v>
      </c>
      <c r="I83" s="26">
        <f>SUM(I79:I82)</f>
        <v>950400</v>
      </c>
      <c r="J83" s="26">
        <f>SUM(J79:J82)</f>
        <v>928395.17</v>
      </c>
      <c r="K83" s="26">
        <f>SUM(K79:K82)</f>
        <v>928395.17</v>
      </c>
      <c r="L83" s="26"/>
      <c r="M83" s="91"/>
      <c r="N83" s="95"/>
      <c r="O83" s="90"/>
      <c r="Q83" s="44"/>
    </row>
    <row r="84" spans="1:22" s="96" customFormat="1" ht="15" customHeight="1" thickBot="1" x14ac:dyDescent="0.2">
      <c r="A84" s="105"/>
      <c r="B84" s="106"/>
      <c r="C84" s="107"/>
      <c r="D84" s="108"/>
      <c r="E84" s="99"/>
      <c r="F84" s="120" t="s">
        <v>22</v>
      </c>
      <c r="G84" s="93">
        <f t="shared" ref="G84:L84" si="11">G74</f>
        <v>13480507.249999998</v>
      </c>
      <c r="H84" s="93">
        <f t="shared" si="11"/>
        <v>10299551.249999998</v>
      </c>
      <c r="I84" s="93">
        <f t="shared" si="11"/>
        <v>3180956</v>
      </c>
      <c r="J84" s="94">
        <f t="shared" si="11"/>
        <v>13382060.120000001</v>
      </c>
      <c r="K84" s="94">
        <f t="shared" si="11"/>
        <v>10201104.120000001</v>
      </c>
      <c r="L84" s="94">
        <f t="shared" si="11"/>
        <v>3180956</v>
      </c>
      <c r="M84" s="91"/>
      <c r="N84" s="95"/>
      <c r="O84" s="90"/>
      <c r="Q84" s="39"/>
      <c r="R84" s="134"/>
      <c r="S84" s="134"/>
      <c r="T84" s="134"/>
      <c r="U84" s="134"/>
      <c r="V84" s="134"/>
    </row>
    <row r="85" spans="1:22" s="96" customFormat="1" ht="15" customHeight="1" thickBot="1" x14ac:dyDescent="0.2">
      <c r="A85" s="140" t="s">
        <v>95</v>
      </c>
      <c r="B85" s="140"/>
      <c r="C85" s="140"/>
      <c r="D85" s="140"/>
      <c r="E85" s="140"/>
      <c r="F85" s="120" t="s">
        <v>17</v>
      </c>
      <c r="G85" s="93">
        <f t="shared" ref="G85:L85" si="12">SUM(G83:G84)</f>
        <v>15360697.399999999</v>
      </c>
      <c r="H85" s="94">
        <f t="shared" si="12"/>
        <v>11229341.399999999</v>
      </c>
      <c r="I85" s="94">
        <f t="shared" si="12"/>
        <v>4131356</v>
      </c>
      <c r="J85" s="94">
        <f t="shared" si="12"/>
        <v>14310455.290000001</v>
      </c>
      <c r="K85" s="94">
        <f t="shared" si="12"/>
        <v>11129499.290000001</v>
      </c>
      <c r="L85" s="94">
        <f t="shared" si="12"/>
        <v>3180956</v>
      </c>
      <c r="M85" s="91"/>
      <c r="N85" s="95"/>
      <c r="O85" s="90"/>
      <c r="Q85" s="41"/>
      <c r="R85" s="137"/>
      <c r="S85" s="137"/>
      <c r="T85" s="137"/>
      <c r="U85" s="137"/>
      <c r="V85" s="137"/>
    </row>
    <row r="86" spans="1:22" s="96" customFormat="1" ht="15" customHeight="1" x14ac:dyDescent="0.15">
      <c r="A86" s="140" t="s">
        <v>96</v>
      </c>
      <c r="B86" s="140"/>
      <c r="C86" s="140"/>
      <c r="D86" s="140"/>
      <c r="E86" s="140"/>
      <c r="F86" s="99"/>
      <c r="G86" s="98"/>
      <c r="H86" s="98"/>
      <c r="I86" s="98"/>
      <c r="J86" s="98"/>
      <c r="K86" s="98"/>
      <c r="L86" s="98"/>
      <c r="M86" s="91"/>
      <c r="N86" s="95"/>
      <c r="O86" s="90"/>
      <c r="Q86" s="44"/>
    </row>
    <row r="87" spans="1:22" s="51" customFormat="1" ht="51" customHeight="1" x14ac:dyDescent="0.15">
      <c r="A87" s="48" t="s">
        <v>71</v>
      </c>
      <c r="B87" s="63" t="s">
        <v>72</v>
      </c>
      <c r="C87" s="10" t="s">
        <v>27</v>
      </c>
      <c r="D87" s="19" t="s">
        <v>27</v>
      </c>
      <c r="E87" s="46">
        <v>1</v>
      </c>
      <c r="F87" s="79">
        <v>1</v>
      </c>
      <c r="G87" s="14">
        <f>SUM(H87:I87)</f>
        <v>1043214.63</v>
      </c>
      <c r="H87" s="14">
        <v>1043214.63</v>
      </c>
      <c r="I87" s="16"/>
      <c r="J87" s="14">
        <f>SUM(K87)</f>
        <v>1043214.63</v>
      </c>
      <c r="K87" s="14">
        <v>1043214.63</v>
      </c>
      <c r="L87" s="14"/>
      <c r="M87" s="61" t="s">
        <v>73</v>
      </c>
      <c r="N87" s="57">
        <v>1</v>
      </c>
      <c r="O87" s="61">
        <v>178</v>
      </c>
      <c r="Q87" s="52"/>
    </row>
    <row r="88" spans="1:22" s="51" customFormat="1" ht="20.100000000000001" customHeight="1" x14ac:dyDescent="0.15">
      <c r="A88" s="62" t="s">
        <v>75</v>
      </c>
      <c r="B88" s="161" t="s">
        <v>74</v>
      </c>
      <c r="C88" s="10" t="s">
        <v>27</v>
      </c>
      <c r="D88" s="19" t="s">
        <v>27</v>
      </c>
      <c r="E88" s="46">
        <v>1</v>
      </c>
      <c r="F88" s="79">
        <v>1</v>
      </c>
      <c r="G88" s="14">
        <f>SUM(H88:I88)</f>
        <v>1043214.63</v>
      </c>
      <c r="H88" s="14">
        <v>1043214.63</v>
      </c>
      <c r="I88" s="14"/>
      <c r="J88" s="14">
        <f>SUM(K88)</f>
        <v>1043214.63</v>
      </c>
      <c r="K88" s="14">
        <v>1043214.63</v>
      </c>
      <c r="L88" s="14"/>
      <c r="M88" s="61" t="s">
        <v>73</v>
      </c>
      <c r="N88" s="57">
        <v>1</v>
      </c>
      <c r="O88" s="6">
        <v>396</v>
      </c>
      <c r="Q88" s="52"/>
    </row>
    <row r="89" spans="1:22" s="51" customFormat="1" ht="20.100000000000001" customHeight="1" x14ac:dyDescent="0.15">
      <c r="A89" s="45"/>
      <c r="B89" s="161"/>
      <c r="C89" s="10"/>
      <c r="D89" s="19"/>
      <c r="E89" s="46"/>
      <c r="F89" s="46"/>
      <c r="G89" s="14"/>
      <c r="H89" s="14"/>
      <c r="I89" s="14"/>
      <c r="J89" s="14"/>
      <c r="K89" s="14"/>
      <c r="L89" s="14"/>
      <c r="M89" s="19"/>
      <c r="N89" s="10"/>
      <c r="O89" s="10"/>
      <c r="Q89" s="52"/>
    </row>
    <row r="90" spans="1:22" s="51" customFormat="1" ht="18" customHeight="1" x14ac:dyDescent="0.15">
      <c r="A90" s="45"/>
      <c r="B90" s="161"/>
      <c r="C90" s="10"/>
      <c r="D90" s="19"/>
      <c r="E90" s="46"/>
      <c r="F90" s="46"/>
      <c r="G90" s="14"/>
      <c r="H90" s="14"/>
      <c r="I90" s="14"/>
      <c r="J90" s="14"/>
      <c r="K90" s="14"/>
      <c r="L90" s="14"/>
      <c r="M90" s="19"/>
      <c r="N90" s="10"/>
      <c r="O90" s="10"/>
      <c r="Q90" s="52"/>
    </row>
    <row r="91" spans="1:22" s="51" customFormat="1" ht="63.75" customHeight="1" x14ac:dyDescent="0.15">
      <c r="A91" s="64" t="s">
        <v>77</v>
      </c>
      <c r="B91" s="63" t="s">
        <v>76</v>
      </c>
      <c r="C91" s="10" t="s">
        <v>27</v>
      </c>
      <c r="D91" s="19" t="s">
        <v>27</v>
      </c>
      <c r="E91" s="46">
        <v>1</v>
      </c>
      <c r="F91" s="79">
        <v>1</v>
      </c>
      <c r="G91" s="14">
        <f>SUM(H91:I91)</f>
        <v>1043214.63</v>
      </c>
      <c r="H91" s="14">
        <v>1043214.63</v>
      </c>
      <c r="I91" s="14"/>
      <c r="J91" s="14">
        <f>SUM(K91)</f>
        <v>1043214.63</v>
      </c>
      <c r="K91" s="14">
        <v>1043214.63</v>
      </c>
      <c r="L91" s="14"/>
      <c r="M91" s="61" t="s">
        <v>73</v>
      </c>
      <c r="N91" s="57">
        <v>1</v>
      </c>
      <c r="O91" s="61">
        <v>61</v>
      </c>
      <c r="Q91" s="52"/>
    </row>
    <row r="92" spans="1:22" s="51" customFormat="1" ht="61.5" customHeight="1" x14ac:dyDescent="0.15">
      <c r="A92" s="48" t="s">
        <v>79</v>
      </c>
      <c r="B92" s="63" t="s">
        <v>78</v>
      </c>
      <c r="C92" s="10" t="s">
        <v>27</v>
      </c>
      <c r="D92" s="19" t="s">
        <v>27</v>
      </c>
      <c r="E92" s="46">
        <v>1</v>
      </c>
      <c r="F92" s="79">
        <v>1</v>
      </c>
      <c r="G92" s="14">
        <v>118875.47</v>
      </c>
      <c r="H92" s="14">
        <v>118875.47</v>
      </c>
      <c r="I92" s="16"/>
      <c r="J92" s="14">
        <f>SUM(K92)</f>
        <v>118875.47</v>
      </c>
      <c r="K92" s="14">
        <v>118875.47</v>
      </c>
      <c r="L92" s="14"/>
      <c r="M92" s="61" t="s">
        <v>46</v>
      </c>
      <c r="N92" s="57">
        <v>211.02</v>
      </c>
      <c r="O92" s="61">
        <v>45</v>
      </c>
      <c r="Q92" s="52"/>
    </row>
    <row r="93" spans="1:22" s="51" customFormat="1" ht="65.25" customHeight="1" x14ac:dyDescent="0.15">
      <c r="A93" s="48" t="s">
        <v>80</v>
      </c>
      <c r="B93" s="63" t="s">
        <v>86</v>
      </c>
      <c r="C93" s="10" t="s">
        <v>27</v>
      </c>
      <c r="D93" s="19" t="s">
        <v>27</v>
      </c>
      <c r="E93" s="46">
        <v>1</v>
      </c>
      <c r="F93" s="79">
        <v>1</v>
      </c>
      <c r="G93" s="14">
        <v>1043214.63</v>
      </c>
      <c r="H93" s="14">
        <v>1043214.63</v>
      </c>
      <c r="I93" s="14"/>
      <c r="J93" s="14">
        <f>SUM(K93)</f>
        <v>1043214.63</v>
      </c>
      <c r="K93" s="14">
        <v>1043214.63</v>
      </c>
      <c r="L93" s="14"/>
      <c r="M93" s="61" t="s">
        <v>73</v>
      </c>
      <c r="N93" s="57">
        <v>1</v>
      </c>
      <c r="O93" s="61">
        <v>318</v>
      </c>
      <c r="Q93" s="52"/>
    </row>
    <row r="94" spans="1:22" s="51" customFormat="1" ht="35.25" customHeight="1" thickBot="1" x14ac:dyDescent="0.2">
      <c r="A94" s="3"/>
      <c r="B94" s="65" t="s">
        <v>91</v>
      </c>
      <c r="C94" s="28"/>
      <c r="D94" s="86"/>
      <c r="E94" s="87"/>
      <c r="F94" s="87"/>
      <c r="G94" s="25"/>
      <c r="H94" s="58"/>
      <c r="I94" s="58"/>
      <c r="J94" s="26"/>
      <c r="K94" s="26"/>
      <c r="L94" s="26"/>
      <c r="M94" s="28"/>
      <c r="N94" s="59"/>
      <c r="O94" s="29"/>
      <c r="Q94" s="52"/>
    </row>
    <row r="95" spans="1:22" s="96" customFormat="1" ht="15" customHeight="1" thickBot="1" x14ac:dyDescent="0.2">
      <c r="A95" s="40"/>
      <c r="B95" s="60"/>
      <c r="C95" s="90"/>
      <c r="D95" s="91"/>
      <c r="E95" s="99"/>
      <c r="F95" s="120" t="s">
        <v>23</v>
      </c>
      <c r="G95" s="104">
        <f>SUM(G87:G94)</f>
        <v>4291733.99</v>
      </c>
      <c r="H95" s="104">
        <f t="shared" ref="H95:K95" si="13">SUM(H87:H94)</f>
        <v>4291733.99</v>
      </c>
      <c r="I95" s="104"/>
      <c r="J95" s="104">
        <f t="shared" si="13"/>
        <v>4291733.99</v>
      </c>
      <c r="K95" s="104">
        <f t="shared" si="13"/>
        <v>4291733.99</v>
      </c>
      <c r="L95" s="104"/>
      <c r="M95" s="91"/>
      <c r="N95" s="95"/>
      <c r="O95" s="90"/>
      <c r="Q95" s="44"/>
    </row>
    <row r="96" spans="1:22" s="96" customFormat="1" ht="15" customHeight="1" thickBot="1" x14ac:dyDescent="0.2">
      <c r="A96" s="105"/>
      <c r="B96" s="124"/>
      <c r="C96" s="107"/>
      <c r="D96" s="108"/>
      <c r="E96" s="99"/>
      <c r="F96" s="120" t="s">
        <v>22</v>
      </c>
      <c r="G96" s="93">
        <f t="shared" ref="G96:L96" si="14">G85</f>
        <v>15360697.399999999</v>
      </c>
      <c r="H96" s="93">
        <f t="shared" si="14"/>
        <v>11229341.399999999</v>
      </c>
      <c r="I96" s="93">
        <f t="shared" si="14"/>
        <v>4131356</v>
      </c>
      <c r="J96" s="93">
        <f t="shared" si="14"/>
        <v>14310455.290000001</v>
      </c>
      <c r="K96" s="93">
        <f t="shared" si="14"/>
        <v>11129499.290000001</v>
      </c>
      <c r="L96" s="93">
        <f t="shared" si="14"/>
        <v>3180956</v>
      </c>
      <c r="M96" s="91"/>
      <c r="N96" s="95"/>
      <c r="O96" s="90"/>
      <c r="Q96" s="39"/>
      <c r="R96" s="134"/>
      <c r="S96" s="134"/>
      <c r="T96" s="134"/>
      <c r="U96" s="134"/>
      <c r="V96" s="134"/>
    </row>
    <row r="97" spans="1:22" s="96" customFormat="1" ht="15" customHeight="1" thickBot="1" x14ac:dyDescent="0.2">
      <c r="A97" s="140" t="s">
        <v>97</v>
      </c>
      <c r="B97" s="162"/>
      <c r="C97" s="162"/>
      <c r="D97" s="162"/>
      <c r="E97" s="162"/>
      <c r="F97" s="120" t="s">
        <v>17</v>
      </c>
      <c r="G97" s="93">
        <f>SUM(G95:G96)</f>
        <v>19652431.390000001</v>
      </c>
      <c r="H97" s="93">
        <f>SUM(H95:H96)</f>
        <v>15521075.389999999</v>
      </c>
      <c r="I97" s="93">
        <f t="shared" ref="I97:L97" si="15">SUM(I95:I96)</f>
        <v>4131356</v>
      </c>
      <c r="J97" s="93">
        <f>SUM(J95:J96)</f>
        <v>18602189.280000001</v>
      </c>
      <c r="K97" s="93">
        <f>SUM(K95:K96)</f>
        <v>15421233.280000001</v>
      </c>
      <c r="L97" s="93">
        <f t="shared" si="15"/>
        <v>3180956</v>
      </c>
      <c r="M97" s="91"/>
      <c r="N97" s="95"/>
      <c r="O97" s="90"/>
      <c r="Q97" s="41"/>
      <c r="R97" s="137"/>
      <c r="S97" s="137"/>
      <c r="T97" s="137"/>
      <c r="U97" s="137"/>
      <c r="V97" s="137"/>
    </row>
    <row r="98" spans="1:22" s="96" customFormat="1" ht="15" customHeight="1" x14ac:dyDescent="0.15">
      <c r="A98" s="140" t="s">
        <v>98</v>
      </c>
      <c r="B98" s="162"/>
      <c r="C98" s="162"/>
      <c r="D98" s="162"/>
      <c r="E98" s="162"/>
      <c r="F98" s="99"/>
      <c r="G98" s="98"/>
      <c r="H98" s="98"/>
      <c r="I98" s="98"/>
      <c r="J98" s="98"/>
      <c r="K98" s="98"/>
      <c r="L98" s="98"/>
      <c r="M98" s="91"/>
      <c r="N98" s="95"/>
      <c r="O98" s="90"/>
      <c r="Q98" s="44"/>
    </row>
    <row r="109" spans="1:22" x14ac:dyDescent="0.2">
      <c r="J109" s="118"/>
    </row>
    <row r="110" spans="1:22" x14ac:dyDescent="0.2">
      <c r="J110" s="118"/>
    </row>
    <row r="111" spans="1:22" x14ac:dyDescent="0.2">
      <c r="J111" s="118"/>
    </row>
    <row r="112" spans="1:22" x14ac:dyDescent="0.2">
      <c r="J112" s="118"/>
    </row>
    <row r="113" spans="10:10" x14ac:dyDescent="0.2">
      <c r="J113" s="118"/>
    </row>
    <row r="114" spans="10:10" x14ac:dyDescent="0.2">
      <c r="J114" s="118"/>
    </row>
    <row r="115" spans="10:10" x14ac:dyDescent="0.2">
      <c r="J115" s="119"/>
    </row>
  </sheetData>
  <mergeCells count="43">
    <mergeCell ref="B88:B90"/>
    <mergeCell ref="R96:V96"/>
    <mergeCell ref="A97:E97"/>
    <mergeCell ref="R97:V97"/>
    <mergeCell ref="A98:E98"/>
    <mergeCell ref="R84:V84"/>
    <mergeCell ref="A85:E85"/>
    <mergeCell ref="R85:V85"/>
    <mergeCell ref="A86:E86"/>
    <mergeCell ref="B78:F78"/>
    <mergeCell ref="R73:V73"/>
    <mergeCell ref="R74:V74"/>
    <mergeCell ref="A45:E45"/>
    <mergeCell ref="J6:L6"/>
    <mergeCell ref="M6:M7"/>
    <mergeCell ref="N6:N7"/>
    <mergeCell ref="O6:O7"/>
    <mergeCell ref="B9:B10"/>
    <mergeCell ref="B11:B12"/>
    <mergeCell ref="B24:F24"/>
    <mergeCell ref="A34:E34"/>
    <mergeCell ref="A22:E22"/>
    <mergeCell ref="A23:E23"/>
    <mergeCell ref="B67:B68"/>
    <mergeCell ref="R58:V58"/>
    <mergeCell ref="R59:V59"/>
    <mergeCell ref="A1:O1"/>
    <mergeCell ref="A2:O2"/>
    <mergeCell ref="A3:O3"/>
    <mergeCell ref="A4:O4"/>
    <mergeCell ref="A6:A7"/>
    <mergeCell ref="B6:B7"/>
    <mergeCell ref="C6:C7"/>
    <mergeCell ref="D6:D7"/>
    <mergeCell ref="E6:F6"/>
    <mergeCell ref="G6:I6"/>
    <mergeCell ref="A76:F76"/>
    <mergeCell ref="A77:F77"/>
    <mergeCell ref="A59:E59"/>
    <mergeCell ref="A35:E35"/>
    <mergeCell ref="A44:E44"/>
    <mergeCell ref="A61:F61"/>
    <mergeCell ref="A62:F62"/>
  </mergeCells>
  <printOptions horizontalCentered="1"/>
  <pageMargins left="0.70866141732283472" right="0.51181102362204722" top="0.74803149606299213" bottom="0.55118110236220474" header="0.31496062992125984" footer="0.31496062992125984"/>
  <pageSetup paperSize="508" orientation="landscape" r:id="rId1"/>
  <headerFooter>
    <oddFooter>&amp;RPág.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cuarto TRIM nov-dic </vt:lpstr>
      <vt:lpstr>'cuarto TRIM nov-dic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SEDESOL3</dc:creator>
  <cp:lastModifiedBy>Azure</cp:lastModifiedBy>
  <cp:lastPrinted>2018-03-16T18:36:25Z</cp:lastPrinted>
  <dcterms:created xsi:type="dcterms:W3CDTF">2018-01-29T21:29:19Z</dcterms:created>
  <dcterms:modified xsi:type="dcterms:W3CDTF">2018-04-18T19:31:05Z</dcterms:modified>
</cp:coreProperties>
</file>